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concurrentManualCount="2"/>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B8" i="4"/>
  <c r="D10" i="5" l="1"/>
  <c r="C10" i="5"/>
  <c r="E10" i="5"/>
  <c r="B10" i="5"/>
</calcChain>
</file>

<file path=xl/sharedStrings.xml><?xml version="1.0" encoding="utf-8"?>
<sst xmlns="http://schemas.openxmlformats.org/spreadsheetml/2006/main" count="297" uniqueCount="126">
  <si>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</si>
  <si>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</si>
  <si>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</si>
  <si>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</si>
  <si>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</si>
  <si>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</si>
  <si>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</si>
  <si>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</si>
  <si>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</si>
  <si>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</si>
  <si>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</si>
  <si>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</si>
  <si>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</si>
  <si>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</si>
  <si>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</si>
  <si>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</si>
  <si>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</si>
  <si>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</si>
  <si>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</si>
  <si>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</si>
  <si>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</si>
  <si>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</si>
  <si>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</si>
  <si>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</si>
  <si>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</si>
  <si>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</si>
  <si>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</si>
  <si>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</si>
  <si>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</si>
  <si>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</si>
  <si>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</si>
  <si>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</si>
  <si>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</si>
  <si>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</si>
  <si>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</si>
  <si>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</si>
  <si>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</si>
  <si>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</si>
  <si>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</si>
  <si>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</si>
  <si>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</si>
  <si>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</si>
  <si>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</si>
  <si>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</si>
  <si>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</si>
  <si>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</si>
  <si>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</si>
  <si>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</si>
  <si>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</si>
  <si>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</si>
  <si>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</si>
  <si>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</si>
  <si>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</si>
  <si>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</si>
  <si>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</si>
  <si>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</si>
  <si>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</si>
  <si>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</si>
  <si>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</si>
  <si>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</si>
  <si>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</si>
  <si>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</si>
  <si>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</si>
  <si>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</si>
  <si>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</si>
  <si>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</si>
  <si>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</si>
  <si>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</si>
  <si>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</si>
  <si>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</si>
  <si>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</si>
  <si>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</si>
  <si>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</si>
  <si>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</si>
  <si>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</si>
  <si>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</si>
  <si>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</si>
  <si>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</si>
  <si>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</si>
  <si>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</si>
  <si>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</si>
  <si>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</si>
  <si>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</si>
  <si>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</si>
  <si>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</si>
  <si>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</si>
  <si>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</si>
  <si>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</si>
  <si>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</si>
  <si>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</si>
  <si>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</si>
  <si>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</si>
  <si>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</si>
  <si>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</si>
  <si>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</si>
  <si>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</si>
  <si>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</si>
  <si>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</si>
  <si>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</si>
  <si>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</si>
  <si>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</si>
  <si>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</si>
  <si>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</si>
  <si>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</si>
  <si>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</si>
  <si>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</si>
  <si>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</si>
  <si>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</si>
  <si>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</si>
  <si>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</si>
  <si>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弟子屈町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</si>
  <si>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</si>
  <si>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</si>
  <si>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</si>
  <si>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</si>
  <si>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</si>
  <si>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</si>
  <si>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</si>
  <si>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</si>
  <si>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</si>
  <si>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</si>
  <si>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</si>
  <si>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これからの経営状況については、起債元金償還が開始して起債償還額が多くなるため悪くなると思われます。それに伴い一般会計繰入金の依存率も大きくなります。今後は、水洗化率を上げ収入を増やすと伴に、下水道運営費を見直し経費削減に向けて対策する必要があります。
　老朽化については、汚水処理設備の更新時期に差し掛かっており、故障が多発しているため長寿命化計画に沿い改修していく必要があります。</t>
    <rPh sb="6" eb="8">
      <t>ケイエイ</t>
    </rPh>
    <rPh sb="8" eb="10">
      <t>ジョウキョウ</t>
    </rPh>
    <rPh sb="16" eb="18">
      <t>キサイ</t>
    </rPh>
    <rPh sb="18" eb="20">
      <t>ガンキン</t>
    </rPh>
    <rPh sb="20" eb="22">
      <t>ショウカン</t>
    </rPh>
    <rPh sb="23" eb="25">
      <t>カイシ</t>
    </rPh>
    <rPh sb="27" eb="29">
      <t>キサイ</t>
    </rPh>
    <rPh sb="29" eb="31">
      <t>ショウカン</t>
    </rPh>
    <rPh sb="31" eb="32">
      <t>ガク</t>
    </rPh>
    <rPh sb="33" eb="34">
      <t>オオ</t>
    </rPh>
    <rPh sb="39" eb="40">
      <t>ワル</t>
    </rPh>
    <rPh sb="44" eb="45">
      <t>オモ</t>
    </rPh>
    <rPh sb="53" eb="54">
      <t>トモナ</t>
    </rPh>
    <rPh sb="55" eb="57">
      <t>イッパン</t>
    </rPh>
    <rPh sb="57" eb="59">
      <t>カイケイ</t>
    </rPh>
    <rPh sb="59" eb="61">
      <t>クリイレ</t>
    </rPh>
    <rPh sb="61" eb="62">
      <t>キン</t>
    </rPh>
    <rPh sb="63" eb="65">
      <t>イゾン</t>
    </rPh>
    <rPh sb="65" eb="66">
      <t>リツ</t>
    </rPh>
    <rPh sb="67" eb="68">
      <t>オオ</t>
    </rPh>
    <rPh sb="75" eb="77">
      <t>コンゴ</t>
    </rPh>
    <rPh sb="79" eb="82">
      <t>スイセンカ</t>
    </rPh>
    <rPh sb="82" eb="83">
      <t>リツ</t>
    </rPh>
    <rPh sb="84" eb="85">
      <t>ア</t>
    </rPh>
    <rPh sb="86" eb="88">
      <t>シュウニュウ</t>
    </rPh>
    <rPh sb="89" eb="90">
      <t>フ</t>
    </rPh>
    <rPh sb="93" eb="94">
      <t>トモ</t>
    </rPh>
    <rPh sb="96" eb="99">
      <t>ゲスイドウ</t>
    </rPh>
    <rPh sb="99" eb="102">
      <t>ウンエイヒ</t>
    </rPh>
    <rPh sb="103" eb="105">
      <t>ミナオ</t>
    </rPh>
    <rPh sb="106" eb="108">
      <t>ケイヒ</t>
    </rPh>
    <rPh sb="108" eb="110">
      <t>サクゲン</t>
    </rPh>
    <rPh sb="111" eb="112">
      <t>ム</t>
    </rPh>
    <rPh sb="114" eb="116">
      <t>タイサク</t>
    </rPh>
    <rPh sb="118" eb="120">
      <t>ヒツヨウ</t>
    </rPh>
    <rPh sb="128" eb="130">
      <t>ロウキュウ</t>
    </rPh>
    <rPh sb="130" eb="131">
      <t>カ</t>
    </rPh>
    <phoneticPr fontId="4"/>
  </si>
  <si>
    <t>　管渠の耐用年数は通常５０年となっており、当町の特環下水道は平成２８年度供用開始となっており老朽管にあたる管渠は無いため、当面の間は管渠の老朽化については問題ないと考えております。しかし、処理場が平成１１年度に供用開始した公共下水道と同じ場所のため、処理場の汚水処理設備が使用開始から２０年近く経過しており、設備の故障が多発している状況です。今後はストックマネジメント計画に沿い適宜装置の改修更新を進めて、引き続き汚水を適正に処理出来る様に努めます。</t>
    <rPh sb="24" eb="26">
      <t>トッカン</t>
    </rPh>
    <rPh sb="26" eb="29">
      <t>ゲスイドウ</t>
    </rPh>
    <rPh sb="30" eb="32">
      <t>ヘイセイ</t>
    </rPh>
    <rPh sb="34" eb="35">
      <t>ネン</t>
    </rPh>
    <rPh sb="35" eb="36">
      <t>ド</t>
    </rPh>
    <rPh sb="36" eb="38">
      <t>キョウヨウ</t>
    </rPh>
    <rPh sb="38" eb="40">
      <t>カイシ</t>
    </rPh>
    <rPh sb="46" eb="48">
      <t>ロウキュウ</t>
    </rPh>
    <rPh sb="48" eb="49">
      <t>カン</t>
    </rPh>
    <rPh sb="53" eb="55">
      <t>カンキョ</t>
    </rPh>
    <rPh sb="56" eb="57">
      <t>ナ</t>
    </rPh>
    <rPh sb="61" eb="63">
      <t>トウメン</t>
    </rPh>
    <rPh sb="64" eb="65">
      <t>アイダ</t>
    </rPh>
    <rPh sb="66" eb="68">
      <t>カンキョ</t>
    </rPh>
    <rPh sb="69" eb="72">
      <t>ロウキュウカ</t>
    </rPh>
    <rPh sb="77" eb="79">
      <t>モンダイ</t>
    </rPh>
    <rPh sb="82" eb="83">
      <t>カンガ</t>
    </rPh>
    <rPh sb="94" eb="96">
      <t>ショリ</t>
    </rPh>
    <rPh sb="96" eb="97">
      <t>ジョウ</t>
    </rPh>
    <rPh sb="98" eb="100">
      <t>ヘイセイ</t>
    </rPh>
    <rPh sb="102" eb="103">
      <t>ネン</t>
    </rPh>
    <rPh sb="103" eb="104">
      <t>ド</t>
    </rPh>
    <rPh sb="105" eb="107">
      <t>キョウヨウ</t>
    </rPh>
    <rPh sb="107" eb="109">
      <t>カイシ</t>
    </rPh>
    <rPh sb="111" eb="113">
      <t>コウキョウ</t>
    </rPh>
    <rPh sb="113" eb="116">
      <t>ゲスイドウ</t>
    </rPh>
    <rPh sb="117" eb="118">
      <t>オナ</t>
    </rPh>
    <rPh sb="119" eb="121">
      <t>バショ</t>
    </rPh>
    <rPh sb="144" eb="145">
      <t>ネン</t>
    </rPh>
    <rPh sb="145" eb="146">
      <t>チカ</t>
    </rPh>
    <rPh sb="147" eb="149">
      <t>ケイカ</t>
    </rPh>
    <phoneticPr fontId="4"/>
  </si>
  <si>
    <t>　本町は特環下水道事業を開始したばかりなので、経営の健全性を示す各指標について類似団体と比較する事は出来ません。しかし、今後は起債の元金償還が開始して起債償還額が多くなり、収益的収支比率や企業債残高対事業規模比率等が悪い指標になると思われます。そして、起債償還財源については、処理区域内人口が少ないため下水道使用料では補えず、一般会計繰入金に依存する状態になると思われます。今後は特環下水道区域内の水洗化率を上げ収入を増やすと伴に、下水道運営費の見直しを計り経費を削減する必要性があります。
　効率性については、汚水処理原価が今後起債償還額の増額に伴い高くなると思われます。対策としては、水洗化率を上げ年間有収水量を向上させる必要があります。
　また、施設利用率については公共下水道と同じ場所で汚水処理をしているため１００％となります。この場合は施設に余裕がない事を示し、施設が適正な規模または若干小さい規模となります。今後の人口減少の事も考え、適正な施設規模について再度見直す必要があります。</t>
    <rPh sb="1" eb="3">
      <t>ホンチョウ</t>
    </rPh>
    <rPh sb="4" eb="6">
      <t>トッカン</t>
    </rPh>
    <rPh sb="6" eb="9">
      <t>ゲスイドウ</t>
    </rPh>
    <rPh sb="9" eb="11">
      <t>ジギョウ</t>
    </rPh>
    <rPh sb="12" eb="14">
      <t>カイシ</t>
    </rPh>
    <rPh sb="23" eb="25">
      <t>ケイエイ</t>
    </rPh>
    <rPh sb="39" eb="41">
      <t>ルイジ</t>
    </rPh>
    <rPh sb="41" eb="43">
      <t>ダンタイ</t>
    </rPh>
    <rPh sb="44" eb="46">
      <t>ヒカク</t>
    </rPh>
    <rPh sb="48" eb="49">
      <t>コト</t>
    </rPh>
    <rPh sb="50" eb="52">
      <t>デキ</t>
    </rPh>
    <rPh sb="60" eb="62">
      <t>コンゴ</t>
    </rPh>
    <rPh sb="63" eb="65">
      <t>キサイ</t>
    </rPh>
    <rPh sb="66" eb="68">
      <t>ガンキン</t>
    </rPh>
    <rPh sb="68" eb="70">
      <t>ショウカン</t>
    </rPh>
    <rPh sb="71" eb="73">
      <t>カイシ</t>
    </rPh>
    <rPh sb="75" eb="77">
      <t>キサイ</t>
    </rPh>
    <rPh sb="77" eb="79">
      <t>ショウカン</t>
    </rPh>
    <rPh sb="79" eb="80">
      <t>ガク</t>
    </rPh>
    <rPh sb="81" eb="82">
      <t>オオ</t>
    </rPh>
    <rPh sb="86" eb="89">
      <t>シュウエキテキ</t>
    </rPh>
    <rPh sb="89" eb="91">
      <t>シュウシ</t>
    </rPh>
    <rPh sb="91" eb="93">
      <t>ヒリツ</t>
    </rPh>
    <rPh sb="94" eb="96">
      <t>キギョウ</t>
    </rPh>
    <rPh sb="96" eb="97">
      <t>サイ</t>
    </rPh>
    <rPh sb="97" eb="99">
      <t>ザンダカ</t>
    </rPh>
    <rPh sb="99" eb="100">
      <t>タイ</t>
    </rPh>
    <rPh sb="100" eb="102">
      <t>ジギョウ</t>
    </rPh>
    <rPh sb="102" eb="104">
      <t>キボ</t>
    </rPh>
    <rPh sb="104" eb="106">
      <t>ヒリツ</t>
    </rPh>
    <rPh sb="106" eb="107">
      <t>ナド</t>
    </rPh>
    <rPh sb="108" eb="109">
      <t>ワル</t>
    </rPh>
    <rPh sb="110" eb="112">
      <t>シヒョウ</t>
    </rPh>
    <rPh sb="116" eb="117">
      <t>オモ</t>
    </rPh>
    <rPh sb="126" eb="128">
      <t>キサイ</t>
    </rPh>
    <rPh sb="128" eb="130">
      <t>ショウカン</t>
    </rPh>
    <rPh sb="130" eb="132">
      <t>ザイゲン</t>
    </rPh>
    <rPh sb="138" eb="140">
      <t>ショリ</t>
    </rPh>
    <rPh sb="140" eb="142">
      <t>クイキ</t>
    </rPh>
    <rPh sb="142" eb="143">
      <t>ナイ</t>
    </rPh>
    <rPh sb="143" eb="145">
      <t>ジンコウ</t>
    </rPh>
    <rPh sb="146" eb="147">
      <t>スク</t>
    </rPh>
    <rPh sb="151" eb="154">
      <t>ゲスイドウ</t>
    </rPh>
    <rPh sb="154" eb="157">
      <t>シヨウリョウ</t>
    </rPh>
    <rPh sb="159" eb="160">
      <t>オギナ</t>
    </rPh>
    <rPh sb="163" eb="165">
      <t>イッパン</t>
    </rPh>
    <rPh sb="165" eb="167">
      <t>カイケイ</t>
    </rPh>
    <rPh sb="167" eb="169">
      <t>クリイレ</t>
    </rPh>
    <rPh sb="169" eb="170">
      <t>キン</t>
    </rPh>
    <rPh sb="171" eb="173">
      <t>イゾン</t>
    </rPh>
    <rPh sb="175" eb="177">
      <t>ジョウタイ</t>
    </rPh>
    <rPh sb="181" eb="182">
      <t>オモ</t>
    </rPh>
    <rPh sb="187" eb="189">
      <t>コンゴ</t>
    </rPh>
    <rPh sb="190" eb="192">
      <t>トッカン</t>
    </rPh>
    <rPh sb="192" eb="195">
      <t>ゲスイドウ</t>
    </rPh>
    <rPh sb="195" eb="197">
      <t>クイキ</t>
    </rPh>
    <rPh sb="197" eb="198">
      <t>ナイ</t>
    </rPh>
    <rPh sb="199" eb="202">
      <t>スイセンカ</t>
    </rPh>
    <rPh sb="202" eb="203">
      <t>リツ</t>
    </rPh>
    <rPh sb="204" eb="205">
      <t>ア</t>
    </rPh>
    <rPh sb="206" eb="208">
      <t>シュウニュウ</t>
    </rPh>
    <rPh sb="209" eb="210">
      <t>フ</t>
    </rPh>
    <rPh sb="213" eb="214">
      <t>トモ</t>
    </rPh>
    <rPh sb="216" eb="219">
      <t>ゲスイドウ</t>
    </rPh>
    <rPh sb="219" eb="221">
      <t>ウンエイ</t>
    </rPh>
    <rPh sb="221" eb="222">
      <t>ヒ</t>
    </rPh>
    <rPh sb="223" eb="225">
      <t>ミナオ</t>
    </rPh>
    <rPh sb="227" eb="228">
      <t>ハカ</t>
    </rPh>
    <rPh sb="229" eb="231">
      <t>ケイヒ</t>
    </rPh>
    <rPh sb="232" eb="234">
      <t>サクゲン</t>
    </rPh>
    <rPh sb="236" eb="239">
      <t>ヒツヨウセイ</t>
    </rPh>
    <rPh sb="247" eb="250">
      <t>コウリツセイ</t>
    </rPh>
    <rPh sb="256" eb="258">
      <t>オスイ</t>
    </rPh>
    <rPh sb="258" eb="260">
      <t>ショリ</t>
    </rPh>
    <rPh sb="260" eb="262">
      <t>ゲンカ</t>
    </rPh>
    <rPh sb="263" eb="265">
      <t>コンゴ</t>
    </rPh>
    <rPh sb="265" eb="267">
      <t>キサイ</t>
    </rPh>
    <rPh sb="267" eb="269">
      <t>ショウカン</t>
    </rPh>
    <rPh sb="269" eb="270">
      <t>ガク</t>
    </rPh>
    <rPh sb="271" eb="273">
      <t>ゾウガク</t>
    </rPh>
    <rPh sb="274" eb="275">
      <t>トモナ</t>
    </rPh>
    <rPh sb="276" eb="277">
      <t>タカ</t>
    </rPh>
    <rPh sb="281" eb="282">
      <t>オモ</t>
    </rPh>
    <rPh sb="287" eb="289">
      <t>タイサク</t>
    </rPh>
    <rPh sb="294" eb="297">
      <t>スイセンカ</t>
    </rPh>
    <rPh sb="297" eb="298">
      <t>リツ</t>
    </rPh>
    <rPh sb="299" eb="300">
      <t>ア</t>
    </rPh>
    <rPh sb="301" eb="303">
      <t>ネンカン</t>
    </rPh>
    <rPh sb="303" eb="305">
      <t>ユウシュウ</t>
    </rPh>
    <rPh sb="305" eb="307">
      <t>スイリョウ</t>
    </rPh>
    <rPh sb="308" eb="310">
      <t>コウジョウ</t>
    </rPh>
    <rPh sb="313" eb="315">
      <t>ヒツヨウ</t>
    </rPh>
    <rPh sb="326" eb="328">
      <t>シセツ</t>
    </rPh>
    <rPh sb="328" eb="331">
      <t>リヨウリツ</t>
    </rPh>
    <rPh sb="336" eb="338">
      <t>コウキョウ</t>
    </rPh>
    <rPh sb="338" eb="340">
      <t>ゲスイ</t>
    </rPh>
    <rPh sb="340" eb="341">
      <t>ドウ</t>
    </rPh>
    <rPh sb="342" eb="343">
      <t>オナ</t>
    </rPh>
    <rPh sb="344" eb="346">
      <t>バショ</t>
    </rPh>
    <rPh sb="347" eb="349">
      <t>オスイ</t>
    </rPh>
    <rPh sb="349" eb="351">
      <t>ショリ</t>
    </rPh>
    <rPh sb="370" eb="372">
      <t>バアイ</t>
    </rPh>
    <rPh sb="373" eb="375">
      <t>シセツ</t>
    </rPh>
    <rPh sb="376" eb="378">
      <t>ヨユウ</t>
    </rPh>
    <rPh sb="381" eb="382">
      <t>コト</t>
    </rPh>
    <rPh sb="383" eb="384">
      <t>シメ</t>
    </rPh>
    <rPh sb="386" eb="388">
      <t>シセツ</t>
    </rPh>
    <rPh sb="389" eb="391">
      <t>テキセイ</t>
    </rPh>
    <rPh sb="392" eb="394">
      <t>キボ</t>
    </rPh>
    <rPh sb="397" eb="399">
      <t>ジャッカン</t>
    </rPh>
    <rPh sb="399" eb="400">
      <t>チイ</t>
    </rPh>
    <rPh sb="402" eb="404">
      <t>キボ</t>
    </rPh>
    <rPh sb="410" eb="412">
      <t>コンゴ</t>
    </rPh>
    <rPh sb="413" eb="415">
      <t>ジンコウ</t>
    </rPh>
    <rPh sb="415" eb="417">
      <t>ゲンショウ</t>
    </rPh>
    <rPh sb="418" eb="419">
      <t>コト</t>
    </rPh>
    <rPh sb="420" eb="421">
      <t>カンガ</t>
    </rPh>
    <rPh sb="423" eb="425">
      <t>テキセイ</t>
    </rPh>
    <rPh sb="426" eb="428">
      <t>シセツ</t>
    </rPh>
    <rPh sb="428" eb="430">
      <t>キボ</t>
    </rPh>
    <rPh sb="434" eb="436">
      <t>サイド</t>
    </rPh>
    <rPh sb="436" eb="438">
      <t>ミナオ</t>
    </rPh>
    <rPh sb="439" eb="441">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</si>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</sst>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22</c:v>
                </c:pt>
              </c:numCache>
            </c:numRef>
          </c:val>
        </c:ser>
        <c:dLbls>
          <c:showLegendKey val="0"/>
          <c:showVal val="0"/>
          <c:showCatName val="0"/>
          <c:showSerName val="0"/>
          <c:showPercent val="0"/>
          <c:showBubbleSize val="0"/>
        </c:dLbls>
        <c:gapWidth val="150"/>
        <c:axId val="102794368"/>
        <c:axId val="1027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ser>
        <c:dLbls>
          <c:showLegendKey val="0"/>
          <c:showVal val="0"/>
          <c:showCatName val="0"/>
          <c:showSerName val="0"/>
          <c:showPercent val="0"/>
          <c:showBubbleSize val="0"/>
        </c:dLbls>
        <c:marker val="1"/>
        <c:smooth val="0"/>
        <c:axId val="102794368"/>
        <c:axId val="102796288"/>
      </c:lineChart>
      <c:dateAx>
        <c:axId val="102794368"/>
        <c:scaling>
          <c:orientation val="minMax"/>
        </c:scaling>
        <c:delete val="1"/>
        <c:axPos val="b"/>
        <c:numFmt formatCode="ge" sourceLinked="1"/>
        <c:majorTickMark val="none"/>
        <c:minorTickMark val="none"/>
        <c:tickLblPos val="none"/>
        <c:crossAx val="102796288"/>
        <c:crosses val="autoZero"/>
        <c:auto val="1"/>
        <c:lblOffset val="100"/>
        <c:baseTimeUnit val="years"/>
      </c:dateAx>
      <c:valAx>
        <c:axId val="1027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538880"/>
        <c:axId val="1065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37.72</c:v>
                </c:pt>
              </c:numCache>
            </c:numRef>
          </c:val>
          <c:smooth val="0"/>
        </c:ser>
        <c:dLbls>
          <c:showLegendKey val="0"/>
          <c:showVal val="0"/>
          <c:showCatName val="0"/>
          <c:showSerName val="0"/>
          <c:showPercent val="0"/>
          <c:showBubbleSize val="0"/>
        </c:dLbls>
        <c:marker val="1"/>
        <c:smooth val="0"/>
        <c:axId val="106538880"/>
        <c:axId val="106569728"/>
      </c:lineChart>
      <c:dateAx>
        <c:axId val="106538880"/>
        <c:scaling>
          <c:orientation val="minMax"/>
        </c:scaling>
        <c:delete val="1"/>
        <c:axPos val="b"/>
        <c:numFmt formatCode="ge" sourceLinked="1"/>
        <c:majorTickMark val="none"/>
        <c:minorTickMark val="none"/>
        <c:tickLblPos val="none"/>
        <c:crossAx val="106569728"/>
        <c:crosses val="autoZero"/>
        <c:auto val="1"/>
        <c:lblOffset val="100"/>
        <c:baseTimeUnit val="years"/>
      </c:dateAx>
      <c:valAx>
        <c:axId val="1065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6607744"/>
        <c:axId val="1066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68.459999999999994</c:v>
                </c:pt>
              </c:numCache>
            </c:numRef>
          </c:val>
          <c:smooth val="0"/>
        </c:ser>
        <c:dLbls>
          <c:showLegendKey val="0"/>
          <c:showVal val="0"/>
          <c:showCatName val="0"/>
          <c:showSerName val="0"/>
          <c:showPercent val="0"/>
          <c:showBubbleSize val="0"/>
        </c:dLbls>
        <c:marker val="1"/>
        <c:smooth val="0"/>
        <c:axId val="106607744"/>
        <c:axId val="106609664"/>
      </c:lineChart>
      <c:dateAx>
        <c:axId val="106607744"/>
        <c:scaling>
          <c:orientation val="minMax"/>
        </c:scaling>
        <c:delete val="1"/>
        <c:axPos val="b"/>
        <c:numFmt formatCode="ge" sourceLinked="1"/>
        <c:majorTickMark val="none"/>
        <c:minorTickMark val="none"/>
        <c:tickLblPos val="none"/>
        <c:crossAx val="106609664"/>
        <c:crosses val="autoZero"/>
        <c:auto val="1"/>
        <c:lblOffset val="100"/>
        <c:baseTimeUnit val="years"/>
      </c:dateAx>
      <c:valAx>
        <c:axId val="1066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100</c:v>
                </c:pt>
              </c:numCache>
            </c:numRef>
          </c:val>
        </c:ser>
        <c:dLbls>
          <c:showLegendKey val="0"/>
          <c:showVal val="0"/>
          <c:showCatName val="0"/>
          <c:showSerName val="0"/>
          <c:showPercent val="0"/>
          <c:showBubbleSize val="0"/>
        </c:dLbls>
        <c:gapWidth val="150"/>
        <c:axId val="105337600"/>
        <c:axId val="1053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37600"/>
        <c:axId val="105339520"/>
      </c:lineChart>
      <c:dateAx>
        <c:axId val="105337600"/>
        <c:scaling>
          <c:orientation val="minMax"/>
        </c:scaling>
        <c:delete val="1"/>
        <c:axPos val="b"/>
        <c:numFmt formatCode="ge" sourceLinked="1"/>
        <c:majorTickMark val="none"/>
        <c:minorTickMark val="none"/>
        <c:tickLblPos val="none"/>
        <c:crossAx val="105339520"/>
        <c:crosses val="autoZero"/>
        <c:auto val="1"/>
        <c:lblOffset val="100"/>
        <c:baseTimeUnit val="years"/>
      </c:dateAx>
      <c:valAx>
        <c:axId val="1053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74080"/>
        <c:axId val="1053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74080"/>
        <c:axId val="105376000"/>
      </c:lineChart>
      <c:dateAx>
        <c:axId val="105374080"/>
        <c:scaling>
          <c:orientation val="minMax"/>
        </c:scaling>
        <c:delete val="1"/>
        <c:axPos val="b"/>
        <c:numFmt formatCode="ge" sourceLinked="1"/>
        <c:majorTickMark val="none"/>
        <c:minorTickMark val="none"/>
        <c:tickLblPos val="none"/>
        <c:crossAx val="105376000"/>
        <c:crosses val="autoZero"/>
        <c:auto val="1"/>
        <c:lblOffset val="100"/>
        <c:baseTimeUnit val="years"/>
      </c:dateAx>
      <c:valAx>
        <c:axId val="1053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82880"/>
        <c:axId val="1050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82880"/>
        <c:axId val="105084800"/>
      </c:lineChart>
      <c:dateAx>
        <c:axId val="105082880"/>
        <c:scaling>
          <c:orientation val="minMax"/>
        </c:scaling>
        <c:delete val="1"/>
        <c:axPos val="b"/>
        <c:numFmt formatCode="ge" sourceLinked="1"/>
        <c:majorTickMark val="none"/>
        <c:minorTickMark val="none"/>
        <c:tickLblPos val="none"/>
        <c:crossAx val="105084800"/>
        <c:crosses val="autoZero"/>
        <c:auto val="1"/>
        <c:lblOffset val="100"/>
        <c:baseTimeUnit val="years"/>
      </c:dateAx>
      <c:valAx>
        <c:axId val="1050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17184"/>
        <c:axId val="1051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17184"/>
        <c:axId val="105119104"/>
      </c:lineChart>
      <c:dateAx>
        <c:axId val="105117184"/>
        <c:scaling>
          <c:orientation val="minMax"/>
        </c:scaling>
        <c:delete val="1"/>
        <c:axPos val="b"/>
        <c:numFmt formatCode="ge" sourceLinked="1"/>
        <c:majorTickMark val="none"/>
        <c:minorTickMark val="none"/>
        <c:tickLblPos val="none"/>
        <c:crossAx val="105119104"/>
        <c:crosses val="autoZero"/>
        <c:auto val="1"/>
        <c:lblOffset val="100"/>
        <c:baseTimeUnit val="years"/>
      </c:dateAx>
      <c:valAx>
        <c:axId val="1051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40064"/>
        <c:axId val="1052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40064"/>
        <c:axId val="105241984"/>
      </c:lineChart>
      <c:dateAx>
        <c:axId val="105240064"/>
        <c:scaling>
          <c:orientation val="minMax"/>
        </c:scaling>
        <c:delete val="1"/>
        <c:axPos val="b"/>
        <c:numFmt formatCode="ge" sourceLinked="1"/>
        <c:majorTickMark val="none"/>
        <c:minorTickMark val="none"/>
        <c:tickLblPos val="none"/>
        <c:crossAx val="105241984"/>
        <c:crosses val="autoZero"/>
        <c:auto val="1"/>
        <c:lblOffset val="100"/>
        <c:baseTimeUnit val="years"/>
      </c:dateAx>
      <c:valAx>
        <c:axId val="1052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276544"/>
        <c:axId val="1052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1592.72</c:v>
                </c:pt>
              </c:numCache>
            </c:numRef>
          </c:val>
          <c:smooth val="0"/>
        </c:ser>
        <c:dLbls>
          <c:showLegendKey val="0"/>
          <c:showVal val="0"/>
          <c:showCatName val="0"/>
          <c:showSerName val="0"/>
          <c:showPercent val="0"/>
          <c:showBubbleSize val="0"/>
        </c:dLbls>
        <c:marker val="1"/>
        <c:smooth val="0"/>
        <c:axId val="105276544"/>
        <c:axId val="105278464"/>
      </c:lineChart>
      <c:dateAx>
        <c:axId val="105276544"/>
        <c:scaling>
          <c:orientation val="minMax"/>
        </c:scaling>
        <c:delete val="1"/>
        <c:axPos val="b"/>
        <c:numFmt formatCode="ge" sourceLinked="1"/>
        <c:majorTickMark val="none"/>
        <c:minorTickMark val="none"/>
        <c:tickLblPos val="none"/>
        <c:crossAx val="105278464"/>
        <c:crosses val="autoZero"/>
        <c:auto val="1"/>
        <c:lblOffset val="100"/>
        <c:baseTimeUnit val="years"/>
      </c:dateAx>
      <c:valAx>
        <c:axId val="1052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04832"/>
        <c:axId val="1053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53.7</c:v>
                </c:pt>
              </c:numCache>
            </c:numRef>
          </c:val>
          <c:smooth val="0"/>
        </c:ser>
        <c:dLbls>
          <c:showLegendKey val="0"/>
          <c:showVal val="0"/>
          <c:showCatName val="0"/>
          <c:showSerName val="0"/>
          <c:showPercent val="0"/>
          <c:showBubbleSize val="0"/>
        </c:dLbls>
        <c:marker val="1"/>
        <c:smooth val="0"/>
        <c:axId val="105304832"/>
        <c:axId val="105306752"/>
      </c:lineChart>
      <c:dateAx>
        <c:axId val="105304832"/>
        <c:scaling>
          <c:orientation val="minMax"/>
        </c:scaling>
        <c:delete val="1"/>
        <c:axPos val="b"/>
        <c:numFmt formatCode="ge" sourceLinked="1"/>
        <c:majorTickMark val="none"/>
        <c:minorTickMark val="none"/>
        <c:tickLblPos val="none"/>
        <c:crossAx val="105306752"/>
        <c:crosses val="autoZero"/>
        <c:auto val="1"/>
        <c:lblOffset val="100"/>
        <c:baseTimeUnit val="years"/>
      </c:dateAx>
      <c:valAx>
        <c:axId val="1053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524672"/>
        <c:axId val="1065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300.35000000000002</c:v>
                </c:pt>
              </c:numCache>
            </c:numRef>
          </c:val>
          <c:smooth val="0"/>
        </c:ser>
        <c:dLbls>
          <c:showLegendKey val="0"/>
          <c:showVal val="0"/>
          <c:showCatName val="0"/>
          <c:showSerName val="0"/>
          <c:showPercent val="0"/>
          <c:showBubbleSize val="0"/>
        </c:dLbls>
        <c:marker val="1"/>
        <c:smooth val="0"/>
        <c:axId val="106524672"/>
        <c:axId val="106526592"/>
      </c:lineChart>
      <c:dateAx>
        <c:axId val="106524672"/>
        <c:scaling>
          <c:orientation val="minMax"/>
        </c:scaling>
        <c:delete val="1"/>
        <c:axPos val="b"/>
        <c:numFmt formatCode="ge" sourceLinked="1"/>
        <c:majorTickMark val="none"/>
        <c:minorTickMark val="none"/>
        <c:tickLblPos val="none"/>
        <c:crossAx val="106526592"/>
        <c:crosses val="autoZero"/>
        <c:auto val="1"/>
        <c:lblOffset val="100"/>
        <c:baseTimeUnit val="years"/>
      </c:dateAx>
      <c:valAx>
        <c:axId val="1065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85" zoomScaleNormal="85" workbookViewId="0">
      <selection activeCell="CC39" sqref="CC3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北海道　弟子屈町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125</v>
      </c>
      <c r="AE8" s="49"/>
      <c r="AF8" s="49"/>
      <c r="AG8" s="49"/>
      <c r="AH8" s="49"/>
      <c r="AI8" s="49"/>
      <c r="AJ8" s="49"/>
      <c r="AK8" s="4"/>
      <c r="AL8" s="50">
        <f>データ!S6</f>
        <v>7607</v>
      </c>
      <c r="AM8" s="50"/>
      <c r="AN8" s="50"/>
      <c r="AO8" s="50"/>
      <c r="AP8" s="50"/>
      <c r="AQ8" s="50"/>
      <c r="AR8" s="50"/>
      <c r="AS8" s="50"/>
      <c r="AT8" s="45">
        <f>データ!T6</f>
        <v>774.33</v>
      </c>
      <c r="AU8" s="45"/>
      <c r="AV8" s="45"/>
      <c r="AW8" s="45"/>
      <c r="AX8" s="45"/>
      <c r="AY8" s="45"/>
      <c r="AZ8" s="45"/>
      <c r="BA8" s="45"/>
      <c r="BB8" s="45">
        <f>データ!U6</f>
        <v>9.82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0.27</v>
      </c>
      <c r="Q10" s="45"/>
      <c r="R10" s="45"/>
      <c r="S10" s="45"/>
      <c r="T10" s="45"/>
      <c r="U10" s="45"/>
      <c r="V10" s="45"/>
      <c r="W10" s="45" t="str">
        <f>データ!Q6</f>
        <v>-</v>
      </c>
      <c r="X10" s="45"/>
      <c r="Y10" s="45"/>
      <c r="Z10" s="45"/>
      <c r="AA10" s="45"/>
      <c r="AB10" s="45"/>
      <c r="AC10" s="45"/>
      <c r="AD10" s="50">
        <f>データ!R6</f>
        <v>4158</v>
      </c>
      <c r="AE10" s="50"/>
      <c r="AF10" s="50"/>
      <c r="AG10" s="50"/>
      <c r="AH10" s="50"/>
      <c r="AI10" s="50"/>
      <c r="AJ10" s="50"/>
      <c r="AK10" s="2"/>
      <c r="AL10" s="50">
        <f>データ!V6</f>
        <v>20</v>
      </c>
      <c r="AM10" s="50"/>
      <c r="AN10" s="50"/>
      <c r="AO10" s="50"/>
      <c r="AP10" s="50"/>
      <c r="AQ10" s="50"/>
      <c r="AR10" s="50"/>
      <c r="AS10" s="50"/>
      <c r="AT10" s="45">
        <f>データ!W6</f>
        <v>0.02</v>
      </c>
      <c r="AU10" s="45"/>
      <c r="AV10" s="45"/>
      <c r="AW10" s="45"/>
      <c r="AX10" s="45"/>
      <c r="AY10" s="45"/>
      <c r="AZ10" s="45"/>
      <c r="BA10" s="45"/>
      <c r="BB10" s="45">
        <f>データ!X6</f>
        <v>1000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16659</v>
      </c>
      <c r="D6" s="33">
        <f t="shared" si="3"/>
        <v>47</v>
      </c>
      <c r="E6" s="33">
        <f t="shared" si="3"/>
        <v>17</v>
      </c>
      <c r="F6" s="33">
        <f t="shared" si="3"/>
        <v>4</v>
      </c>
      <c r="G6" s="33">
        <f t="shared" si="3"/>
        <v>0</v>
      </c>
      <c r="H6" s="33" t="str">
        <f t="shared" si="3"/>
        <v>北海道　弟子屈町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0.27</v>
      </c>
      <c r="Q6" s="34" t="str">
        <f t="shared" si="3"/>
        <v>-</v>
      </c>
      <c r="R6" s="34">
        <f t="shared" si="3"/>
        <v>4158</v>
      </c>
      <c r="S6" s="34">
        <f t="shared" si="3"/>
        <v>7607</v>
      </c>
      <c r="T6" s="34">
        <f t="shared" si="3"/>
        <v>774.33</v>
      </c>
      <c r="U6" s="34">
        <f t="shared" si="3"/>
        <v>9.82</v>
      </c>
      <c r="V6" s="34">
        <f t="shared" si="3"/>
        <v>20</v>
      </c>
      <c r="W6" s="34">
        <f t="shared" si="3"/>
        <v>0.02</v>
      </c>
      <c r="X6" s="34">
        <f t="shared" si="3"/>
        <v>1000</v>
      </c>
      <c r="Y6" s="35" t="str">
        <f>IF(Y7="",NA(),Y7)</f>
        <v>-</v>
      </c>
      <c r="Z6" s="35" t="str">
        <f t="shared" ref="Z6:AH6" si="4">IF(Z7="",NA(),Z7)</f>
        <v>-</v>
      </c>
      <c r="AA6" s="35" t="str">
        <f t="shared" si="4"/>
        <v>-</v>
      </c>
      <c r="AB6" s="35" t="str">
        <f t="shared" si="4"/>
        <v>-</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t="str">
        <f t="shared" si="7"/>
        <v>-</v>
      </c>
      <c r="BK6" s="35" t="str">
        <f t="shared" si="7"/>
        <v>-</v>
      </c>
      <c r="BL6" s="35" t="str">
        <f t="shared" si="7"/>
        <v>-</v>
      </c>
      <c r="BM6" s="35" t="str">
        <f t="shared" si="7"/>
        <v>-</v>
      </c>
      <c r="BN6" s="35" t="str">
        <f t="shared" si="7"/>
        <v>-</v>
      </c>
      <c r="BO6" s="35">
        <f t="shared" si="7"/>
        <v>1592.72</v>
      </c>
      <c r="BP6" s="34" t="str">
        <f>IF(BP7="","",IF(BP7="-","【-】","【"&amp;SUBSTITUTE(TEXT(BP7,"#,##0.00"),"-","△")&amp;"】"))</f>
        <v>【1,348.09】</v>
      </c>
      <c r="BQ6" s="35" t="str">
        <f>IF(BQ7="",NA(),BQ7)</f>
        <v>-</v>
      </c>
      <c r="BR6" s="35" t="str">
        <f t="shared" ref="BR6:BZ6" si="8">IF(BR7="",NA(),BR7)</f>
        <v>-</v>
      </c>
      <c r="BS6" s="35" t="str">
        <f t="shared" si="8"/>
        <v>-</v>
      </c>
      <c r="BT6" s="35" t="str">
        <f t="shared" si="8"/>
        <v>-</v>
      </c>
      <c r="BU6" s="35" t="str">
        <f t="shared" si="8"/>
        <v>-</v>
      </c>
      <c r="BV6" s="35" t="str">
        <f t="shared" si="8"/>
        <v>-</v>
      </c>
      <c r="BW6" s="35" t="str">
        <f t="shared" si="8"/>
        <v>-</v>
      </c>
      <c r="BX6" s="35" t="str">
        <f t="shared" si="8"/>
        <v>-</v>
      </c>
      <c r="BY6" s="35" t="str">
        <f t="shared" si="8"/>
        <v>-</v>
      </c>
      <c r="BZ6" s="35">
        <f t="shared" si="8"/>
        <v>53.7</v>
      </c>
      <c r="CA6" s="34" t="str">
        <f>IF(CA7="","",IF(CA7="-","【-】","【"&amp;SUBSTITUTE(TEXT(CA7,"#,##0.00"),"-","△")&amp;"】"))</f>
        <v>【69.80】</v>
      </c>
      <c r="CB6" s="35" t="str">
        <f>IF(CB7="",NA(),CB7)</f>
        <v>-</v>
      </c>
      <c r="CC6" s="35" t="str">
        <f t="shared" ref="CC6:CK6" si="9">IF(CC7="",NA(),CC7)</f>
        <v>-</v>
      </c>
      <c r="CD6" s="35" t="str">
        <f t="shared" si="9"/>
        <v>-</v>
      </c>
      <c r="CE6" s="35" t="str">
        <f t="shared" si="9"/>
        <v>-</v>
      </c>
      <c r="CF6" s="35" t="str">
        <f t="shared" si="9"/>
        <v>-</v>
      </c>
      <c r="CG6" s="35" t="str">
        <f t="shared" si="9"/>
        <v>-</v>
      </c>
      <c r="CH6" s="35" t="str">
        <f t="shared" si="9"/>
        <v>-</v>
      </c>
      <c r="CI6" s="35" t="str">
        <f t="shared" si="9"/>
        <v>-</v>
      </c>
      <c r="CJ6" s="35" t="str">
        <f t="shared" si="9"/>
        <v>-</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37.72</v>
      </c>
      <c r="CW6" s="34" t="str">
        <f>IF(CW7="","",IF(CW7="-","【-】","【"&amp;SUBSTITUTE(TEXT(CW7,"#,##0.00"),"-","△")&amp;"】"))</f>
        <v>【42.17】</v>
      </c>
      <c r="CX6" s="35" t="str">
        <f>IF(CX7="",NA(),CX7)</f>
        <v>-</v>
      </c>
      <c r="CY6" s="35" t="str">
        <f t="shared" ref="CY6:DG6" si="11">IF(CY7="",NA(),CY7)</f>
        <v>-</v>
      </c>
      <c r="CZ6" s="35" t="str">
        <f t="shared" si="11"/>
        <v>-</v>
      </c>
      <c r="DA6" s="35" t="str">
        <f t="shared" si="11"/>
        <v>-</v>
      </c>
      <c r="DB6" s="34">
        <f t="shared" si="11"/>
        <v>0</v>
      </c>
      <c r="DC6" s="35" t="str">
        <f t="shared" si="11"/>
        <v>-</v>
      </c>
      <c r="DD6" s="35" t="str">
        <f t="shared" si="11"/>
        <v>-</v>
      </c>
      <c r="DE6" s="35" t="str">
        <f t="shared" si="11"/>
        <v>-</v>
      </c>
      <c r="DF6" s="35" t="str">
        <f t="shared" si="11"/>
        <v>-</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f t="shared" si="14"/>
        <v>22</v>
      </c>
      <c r="EJ6" s="35" t="str">
        <f t="shared" si="14"/>
        <v>-</v>
      </c>
      <c r="EK6" s="35" t="str">
        <f t="shared" si="14"/>
        <v>-</v>
      </c>
      <c r="EL6" s="35" t="str">
        <f t="shared" si="14"/>
        <v>-</v>
      </c>
      <c r="EM6" s="35" t="str">
        <f t="shared" si="14"/>
        <v>-</v>
      </c>
      <c r="EN6" s="35">
        <f t="shared" si="14"/>
        <v>0.13</v>
      </c>
      <c r="EO6" s="34" t="str">
        <f>IF(EO7="","",IF(EO7="-","【-】","【"&amp;SUBSTITUTE(TEXT(EO7,"#,##0.00"),"-","△")&amp;"】"))</f>
        <v>【0.09】</v>
      </c>
    </row>
    <row r="7" spans="1:145" s="36" customFormat="1" x14ac:dyDescent="0.15">
      <c r="A7" s="28"/>
      <c r="B7" s="37">
        <v>2016</v>
      </c>
      <c r="C7" s="37">
        <v>16659</v>
      </c>
      <c r="D7" s="37">
        <v>47</v>
      </c>
      <c r="E7" s="37">
        <v>17</v>
      </c>
      <c r="F7" s="37">
        <v>4</v>
      </c>
      <c r="G7" s="37">
        <v>0</v>
      </c>
      <c r="H7" s="37" t="s">
        <v>110</v>
      </c>
      <c r="I7" s="37" t="s">
        <v>111</v>
      </c>
      <c r="J7" s="37" t="s">
        <v>112</v>
      </c>
      <c r="K7" s="37" t="s">
        <v>113</v>
      </c>
      <c r="L7" s="37" t="s">
        <v>114</v>
      </c>
      <c r="M7" s="37"/>
      <c r="N7" s="38" t="s">
        <v>115</v>
      </c>
      <c r="O7" s="38" t="s">
        <v>116</v>
      </c>
      <c r="P7" s="38">
        <v>0.27</v>
      </c>
      <c r="Q7" s="38" t="s">
        <v>115</v>
      </c>
      <c r="R7" s="38">
        <v>4158</v>
      </c>
      <c r="S7" s="38">
        <v>7607</v>
      </c>
      <c r="T7" s="38">
        <v>774.33</v>
      </c>
      <c r="U7" s="38">
        <v>9.82</v>
      </c>
      <c r="V7" s="38">
        <v>20</v>
      </c>
      <c r="W7" s="38">
        <v>0.02</v>
      </c>
      <c r="X7" s="38">
        <v>1000</v>
      </c>
      <c r="Y7" s="38" t="s">
        <v>115</v>
      </c>
      <c r="Z7" s="38" t="s">
        <v>115</v>
      </c>
      <c r="AA7" s="38" t="s">
        <v>115</v>
      </c>
      <c r="AB7" s="38" t="s">
        <v>115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t="s">
        <v>115</v>
      </c>
      <c r="BI7" s="38" t="s">
        <v>115</v>
      </c>
      <c r="BJ7" s="38" t="s">
        <v>115</v>
      </c>
      <c r="BK7" s="38" t="s">
        <v>115</v>
      </c>
      <c r="BL7" s="38" t="s">
        <v>115</v>
      </c>
      <c r="BM7" s="38" t="s">
        <v>115</v>
      </c>
      <c r="BN7" s="38" t="s">
        <v>115</v>
      </c>
      <c r="BO7" s="38">
        <v>1592.72</v>
      </c>
      <c r="BP7" s="38">
        <v>1348.09</v>
      </c>
      <c r="BQ7" s="38" t="s">
        <v>115</v>
      </c>
      <c r="BR7" s="38" t="s">
        <v>115</v>
      </c>
      <c r="BS7" s="38" t="s">
        <v>115</v>
      </c>
      <c r="BT7" s="38" t="s">
        <v>115</v>
      </c>
      <c r="BU7" s="38" t="s">
        <v>115</v>
      </c>
      <c r="BV7" s="38" t="s">
        <v>115</v>
      </c>
      <c r="BW7" s="38" t="s">
        <v>115</v>
      </c>
      <c r="BX7" s="38" t="s">
        <v>115</v>
      </c>
      <c r="BY7" s="38" t="s">
        <v>115</v>
      </c>
      <c r="BZ7" s="38">
        <v>53.7</v>
      </c>
      <c r="CA7" s="38">
        <v>69.8</v>
      </c>
      <c r="CB7" s="38" t="s">
        <v>115</v>
      </c>
      <c r="CC7" s="38" t="s">
        <v>115</v>
      </c>
      <c r="CD7" s="38" t="s">
        <v>115</v>
      </c>
      <c r="CE7" s="38" t="s">
        <v>115</v>
      </c>
      <c r="CF7" s="38" t="s">
        <v>115</v>
      </c>
      <c r="CG7" s="38" t="s">
        <v>115</v>
      </c>
      <c r="CH7" s="38" t="s">
        <v>115</v>
      </c>
      <c r="CI7" s="38" t="s">
        <v>115</v>
      </c>
      <c r="CJ7" s="38" t="s">
        <v>115</v>
      </c>
      <c r="CK7" s="38">
        <v>300.35000000000002</v>
      </c>
      <c r="CL7" s="38">
        <v>232.54</v>
      </c>
      <c r="CM7" s="38" t="s">
        <v>115</v>
      </c>
      <c r="CN7" s="38" t="s">
        <v>115</v>
      </c>
      <c r="CO7" s="38" t="s">
        <v>115</v>
      </c>
      <c r="CP7" s="38" t="s">
        <v>115</v>
      </c>
      <c r="CQ7" s="38" t="s">
        <v>115</v>
      </c>
      <c r="CR7" s="38" t="s">
        <v>115</v>
      </c>
      <c r="CS7" s="38" t="s">
        <v>115</v>
      </c>
      <c r="CT7" s="38" t="s">
        <v>115</v>
      </c>
      <c r="CU7" s="38" t="s">
        <v>115</v>
      </c>
      <c r="CV7" s="38">
        <v>37.72</v>
      </c>
      <c r="CW7" s="38">
        <v>42.17</v>
      </c>
      <c r="CX7" s="38" t="s">
        <v>115</v>
      </c>
      <c r="CY7" s="38" t="s">
        <v>115</v>
      </c>
      <c r="CZ7" s="38" t="s">
        <v>115</v>
      </c>
      <c r="DA7" s="38" t="s">
        <v>115</v>
      </c>
      <c r="DB7" s="38">
        <v>0</v>
      </c>
      <c r="DC7" s="38" t="s">
        <v>115</v>
      </c>
      <c r="DD7" s="38" t="s">
        <v>115</v>
      </c>
      <c r="DE7" s="38" t="s">
        <v>115</v>
      </c>
      <c r="DF7" s="38" t="s">
        <v>115</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v>22</v>
      </c>
      <c r="EJ7" s="38" t="s">
        <v>115</v>
      </c>
      <c r="EK7" s="38" t="s">
        <v>115</v>
      </c>
      <c r="EL7" s="38" t="s">
        <v>115</v>
      </c>
      <c r="EM7" s="38" t="s">
        <v>115</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2018-02-06T09:40:07Z</cp:lastPrinted>
  <dcterms:created xsi:type="dcterms:W3CDTF">2017-12-25T02:16:06Z</dcterms:created>
  <dcterms:modified xsi:type="dcterms:W3CDTF">2018-02-19T07:32:26Z</dcterms:modified>
  <cp:category/>
</cp:coreProperties>
</file>