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4qtdli1MiBQYfK12b679w3e5KSXWwEUjA7HT83kyxV+pS7KBBr5/26SX57+FMBInKBE+uhvMxaTg5ui/e6kHVA==" workbookSaltValue="g0NiwZD00ml9nhwM8K4IJg==" workbookSpinCount="100000" lockStructure="1"/>
  <bookViews>
    <workbookView xWindow="1860" yWindow="675"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<sst xmlns="http://schemas.openxmlformats.org/spreadsheetml/2006/main" count="236" uniqueCount="119">
  <si>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</si>
  <si>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</si>
  <si>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</si>
  <si>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</si>
  <si>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</si>
  <si>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</si>
  <si>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</si>
  <si>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</si>
  <si>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</si>
  <si>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</si>
  <si>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</si>
  <si>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</si>
  <si>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</si>
  <si>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</si>
  <si>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</si>
  <si>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</si>
  <si>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</si>
  <si>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</si>
  <si>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</si>
  <si>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</si>
  <si>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</si>
  <si>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</si>
  <si>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</si>
  <si>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</si>
  <si>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</si>
  <si>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</si>
  <si>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</si>
  <si>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</si>
  <si>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</si>
  <si>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</si>
  <si>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</si>
  <si>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</si>
  <si>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</si>
  <si>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</si>
  <si>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</si>
  <si>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</si>
  <si>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</si>
  <si>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</si>
  <si>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</si>
  <si>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</si>
  <si>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</si>
  <si>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</si>
  <si>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</si>
  <si>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</si>
  <si>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</si>
  <si>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</si>
  <si>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</si>
  <si>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</si>
  <si>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</si>
  <si>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</si>
  <si>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</si>
  <si>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</si>
  <si>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</si>
  <si>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</si>
  <si>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</si>
  <si>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</si>
  <si>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</si>
  <si>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</si>
  <si>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</si>
  <si>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</si>
  <si>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</si>
  <si>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</si>
  <si>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</si>
  <si>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</si>
  <si>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</si>
  <si>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</si>
  <si>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</si>
  <si>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</si>
  <si>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</si>
  <si>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</si>
  <si>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</si>
  <si>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</si>
  <si>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</si>
  <si>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</si>
  <si>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</si>
  <si>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</si>
  <si>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</si>
  <si>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</si>
  <si>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</si>
  <si>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</si>
  <si>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</si>
  <si>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</si>
  <si>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</si>
  <si>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</si>
  <si>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</si>
  <si>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</si>
  <si>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</si>
  <si>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</si>
  <si>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</si>
  <si>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</si>
  <si>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</si>
  <si>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</si>
  <si>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</si>
  <si>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</si>
  <si>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</si>
  <si>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</si>
  <si>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</si>
  <si>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</si>
  <si>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弟子屈町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</si>
  <si>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</si>
  <si>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</si>
  <si>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</si>
  <si>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</si>
  <si>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</si>
  <si>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</si>
  <si>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</si>
  <si>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</si>
  <si>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</si>
  <si>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</si>
  <si>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</si>
  <si>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</si>
  <si>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</si>
  <si>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</si>
  <si>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</si>
  <si>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</si>
  <si>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</si>
  <si>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下水道管渠の標準耐用年数は５０年となっており、当町の下水道供用開始年度が平成１１年度となっている事から、一番古い管渠で２０年経過している事となっております。そのため、管渠の老朽化については問題はありませんが、供用開始より２０年経過しているため、処理場設備が更新時期を迎えております。現在ストックマネジメント計画を策定中であり、当計画に基づく実施設計及び更新工事を令和２年度より開始予定としております。
　今後は２回目の処理場更新時期と管渠更新時期が被る事が考えられるため、計画的に更新工事を行う必要があります。</t>
    <phoneticPr fontId="4"/>
  </si>
  <si>
    <t>　現在の弟子屈町下水道事業は全国平均及び類似団体と比較すると経営状況が悪い状態となっております。今後の主な事業の見通しとしては処理場設備の更新を中期間（５～１０年程度）で行い。その後、管渠の状況を見つつ管渠を更新する見込みです。また、設備の劣化状況によりますが、処理場設備も管渠更新時期と同時期に更新となる可能性があるため、当該年度の財政状況を考え計画的に更新を行う必要があると思われます。一般会計からの繰入金も多額となっており、今以上に増やせない状況となっておりますので、経費の見直しや水洗化率の向上等の対策を行い、料金改定も視野に入れて下水道事業を運営していく必要があります。</t>
    <phoneticPr fontId="4"/>
  </si>
  <si>
    <t>　経営の健全性を示す各指標は全国の類似団体と比べ悪い水準を示しております。その主な原因として費用の多さが挙げられます。また、その費用の約半数が下水道建設費用の借入に対する元利償還金に充てられている状況です。
　償還金については、今後は減少する見込みですが、処理場及び管渠施設の更新時期に多額の起債を借入れすること、また償還金の財源のほとんどが一般会計繰入金となっているため、より計画的な下水道事業運営が求められる状況です。
　上記の事より、今後は起債償還額が減少し、経営の健全性は改善していくと思われますが、財源については一般会計繰入金に依存している状況であり、今後予想される人口減少に伴い下水道事業のみならず一般会計も更に厳しい財政状況になる事が考えられるため、下水道使用料の見直しも視野に入れて長期的な計画を基に事業運営を行う必要があります。
　効率性については、汚水処理原価が高く、経費回収率が悪い状況です。汚水処理原価については、下水道管渠整備に係る起債の償還金により高い指標となっております。経費回収率についても、使用料で賄うべき費用を約半分しか賄えていない状況で、主な原因は公費負担分以外の起債償還、建設事業費の単独分となっております。
　施設利用率については、約87％となっており、適切な施設規模と考えられますが、有収率が約81％で流入水に不明水が含まれている事が考えれるため、管渠調査を実施する必要があると考えられます。</t>
    <rPh sb="14" eb="16">
      <t>ゼンコク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</si>
</sst>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D9F-4317-92FD-CCDB8F2F4B92}"/>
            </c:ext>
          </c:extLst>
        </c:ser>
        <c:dLbls>
          <c:showLegendKey val="0"/>
          <c:showVal val="0"/>
          <c:showCatName val="0"/>
          <c:showSerName val="0"/>
          <c:showPercent val="0"/>
          <c:showBubbleSize val="0"/>
        </c:dLbls>
        <c:gapWidth val="150"/>
        <c:axId val="199232512"/>
        <c:axId val="20245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xmlns:c16r2="http://schemas.microsoft.com/office/drawing/2015/06/chart">
            <c:ext xmlns:c16="http://schemas.microsoft.com/office/drawing/2014/chart" uri="{C3380CC4-5D6E-409C-BE32-E72D297353CC}">
              <c16:uniqueId val="{00000001-0D9F-4317-92FD-CCDB8F2F4B92}"/>
            </c:ext>
          </c:extLst>
        </c:ser>
        <c:dLbls>
          <c:showLegendKey val="0"/>
          <c:showVal val="0"/>
          <c:showCatName val="0"/>
          <c:showSerName val="0"/>
          <c:showPercent val="0"/>
          <c:showBubbleSize val="0"/>
        </c:dLbls>
        <c:marker val="1"/>
        <c:smooth val="0"/>
        <c:axId val="199232512"/>
        <c:axId val="202458240"/>
      </c:lineChart>
      <c:dateAx>
        <c:axId val="199232512"/>
        <c:scaling>
          <c:orientation val="minMax"/>
        </c:scaling>
        <c:delete val="1"/>
        <c:axPos val="b"/>
        <c:numFmt formatCode="&quot;H&quot;yy" sourceLinked="1"/>
        <c:majorTickMark val="none"/>
        <c:minorTickMark val="none"/>
        <c:tickLblPos val="none"/>
        <c:crossAx val="202458240"/>
        <c:crosses val="autoZero"/>
        <c:auto val="1"/>
        <c:lblOffset val="100"/>
        <c:baseTimeUnit val="years"/>
      </c:dateAx>
      <c:valAx>
        <c:axId val="2024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99.36</c:v>
                </c:pt>
                <c:pt idx="2">
                  <c:v>86.87</c:v>
                </c:pt>
                <c:pt idx="3">
                  <c:v>82.9</c:v>
                </c:pt>
                <c:pt idx="4">
                  <c:v>86.79</c:v>
                </c:pt>
              </c:numCache>
            </c:numRef>
          </c:val>
          <c:extLst xmlns:c16r2="http://schemas.microsoft.com/office/drawing/2015/06/chart">
            <c:ext xmlns:c16="http://schemas.microsoft.com/office/drawing/2014/chart" uri="{C3380CC4-5D6E-409C-BE32-E72D297353CC}">
              <c16:uniqueId val="{00000000-0EE9-4A7D-8F8A-C1C173E37C3D}"/>
            </c:ext>
          </c:extLst>
        </c:ser>
        <c:dLbls>
          <c:showLegendKey val="0"/>
          <c:showVal val="0"/>
          <c:showCatName val="0"/>
          <c:showSerName val="0"/>
          <c:showPercent val="0"/>
          <c:showBubbleSize val="0"/>
        </c:dLbls>
        <c:gapWidth val="150"/>
        <c:axId val="198981504"/>
        <c:axId val="19898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xmlns:c16r2="http://schemas.microsoft.com/office/drawing/2015/06/chart">
            <c:ext xmlns:c16="http://schemas.microsoft.com/office/drawing/2014/chart" uri="{C3380CC4-5D6E-409C-BE32-E72D297353CC}">
              <c16:uniqueId val="{00000001-0EE9-4A7D-8F8A-C1C173E37C3D}"/>
            </c:ext>
          </c:extLst>
        </c:ser>
        <c:dLbls>
          <c:showLegendKey val="0"/>
          <c:showVal val="0"/>
          <c:showCatName val="0"/>
          <c:showSerName val="0"/>
          <c:showPercent val="0"/>
          <c:showBubbleSize val="0"/>
        </c:dLbls>
        <c:marker val="1"/>
        <c:smooth val="0"/>
        <c:axId val="198981504"/>
        <c:axId val="198987776"/>
      </c:lineChart>
      <c:dateAx>
        <c:axId val="198981504"/>
        <c:scaling>
          <c:orientation val="minMax"/>
        </c:scaling>
        <c:delete val="1"/>
        <c:axPos val="b"/>
        <c:numFmt formatCode="&quot;H&quot;yy" sourceLinked="1"/>
        <c:majorTickMark val="none"/>
        <c:minorTickMark val="none"/>
        <c:tickLblPos val="none"/>
        <c:crossAx val="198987776"/>
        <c:crosses val="autoZero"/>
        <c:auto val="1"/>
        <c:lblOffset val="100"/>
        <c:baseTimeUnit val="years"/>
      </c:dateAx>
      <c:valAx>
        <c:axId val="19898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9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77.83</c:v>
                </c:pt>
                <c:pt idx="1">
                  <c:v>79.11</c:v>
                </c:pt>
                <c:pt idx="2">
                  <c:v>81.25</c:v>
                </c:pt>
                <c:pt idx="3">
                  <c:v>82.05</c:v>
                </c:pt>
                <c:pt idx="4">
                  <c:v>82.72</c:v>
                </c:pt>
              </c:numCache>
            </c:numRef>
          </c:val>
          <c:extLst xmlns:c16r2="http://schemas.microsoft.com/office/drawing/2015/06/chart">
            <c:ext xmlns:c16="http://schemas.microsoft.com/office/drawing/2014/chart" uri="{C3380CC4-5D6E-409C-BE32-E72D297353CC}">
              <c16:uniqueId val="{00000000-C05F-42F0-A7E0-69B41C4BB236}"/>
            </c:ext>
          </c:extLst>
        </c:ser>
        <c:dLbls>
          <c:showLegendKey val="0"/>
          <c:showVal val="0"/>
          <c:showCatName val="0"/>
          <c:showSerName val="0"/>
          <c:showPercent val="0"/>
          <c:showBubbleSize val="0"/>
        </c:dLbls>
        <c:gapWidth val="150"/>
        <c:axId val="199002368"/>
        <c:axId val="19901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xmlns:c16r2="http://schemas.microsoft.com/office/drawing/2015/06/chart">
            <c:ext xmlns:c16="http://schemas.microsoft.com/office/drawing/2014/chart" uri="{C3380CC4-5D6E-409C-BE32-E72D297353CC}">
              <c16:uniqueId val="{00000001-C05F-42F0-A7E0-69B41C4BB236}"/>
            </c:ext>
          </c:extLst>
        </c:ser>
        <c:dLbls>
          <c:showLegendKey val="0"/>
          <c:showVal val="0"/>
          <c:showCatName val="0"/>
          <c:showSerName val="0"/>
          <c:showPercent val="0"/>
          <c:showBubbleSize val="0"/>
        </c:dLbls>
        <c:marker val="1"/>
        <c:smooth val="0"/>
        <c:axId val="199002368"/>
        <c:axId val="199012736"/>
      </c:lineChart>
      <c:dateAx>
        <c:axId val="199002368"/>
        <c:scaling>
          <c:orientation val="minMax"/>
        </c:scaling>
        <c:delete val="1"/>
        <c:axPos val="b"/>
        <c:numFmt formatCode="&quot;H&quot;yy" sourceLinked="1"/>
        <c:majorTickMark val="none"/>
        <c:minorTickMark val="none"/>
        <c:tickLblPos val="none"/>
        <c:crossAx val="199012736"/>
        <c:crosses val="autoZero"/>
        <c:auto val="1"/>
        <c:lblOffset val="100"/>
        <c:baseTimeUnit val="years"/>
      </c:dateAx>
      <c:valAx>
        <c:axId val="19901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75.95</c:v>
                </c:pt>
                <c:pt idx="1">
                  <c:v>74.459999999999994</c:v>
                </c:pt>
                <c:pt idx="2">
                  <c:v>73.849999999999994</c:v>
                </c:pt>
                <c:pt idx="3">
                  <c:v>73.73</c:v>
                </c:pt>
                <c:pt idx="4">
                  <c:v>73.02</c:v>
                </c:pt>
              </c:numCache>
            </c:numRef>
          </c:val>
          <c:extLst xmlns:c16r2="http://schemas.microsoft.com/office/drawing/2015/06/chart">
            <c:ext xmlns:c16="http://schemas.microsoft.com/office/drawing/2014/chart" uri="{C3380CC4-5D6E-409C-BE32-E72D297353CC}">
              <c16:uniqueId val="{00000000-70D2-4E90-A08A-8E8066F10524}"/>
            </c:ext>
          </c:extLst>
        </c:ser>
        <c:dLbls>
          <c:showLegendKey val="0"/>
          <c:showVal val="0"/>
          <c:showCatName val="0"/>
          <c:showSerName val="0"/>
          <c:showPercent val="0"/>
          <c:showBubbleSize val="0"/>
        </c:dLbls>
        <c:gapWidth val="150"/>
        <c:axId val="230346112"/>
        <c:axId val="23043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D2-4E90-A08A-8E8066F10524}"/>
            </c:ext>
          </c:extLst>
        </c:ser>
        <c:dLbls>
          <c:showLegendKey val="0"/>
          <c:showVal val="0"/>
          <c:showCatName val="0"/>
          <c:showSerName val="0"/>
          <c:showPercent val="0"/>
          <c:showBubbleSize val="0"/>
        </c:dLbls>
        <c:marker val="1"/>
        <c:smooth val="0"/>
        <c:axId val="230346112"/>
        <c:axId val="230438400"/>
      </c:lineChart>
      <c:dateAx>
        <c:axId val="230346112"/>
        <c:scaling>
          <c:orientation val="minMax"/>
        </c:scaling>
        <c:delete val="1"/>
        <c:axPos val="b"/>
        <c:numFmt formatCode="&quot;H&quot;yy" sourceLinked="1"/>
        <c:majorTickMark val="none"/>
        <c:minorTickMark val="none"/>
        <c:tickLblPos val="none"/>
        <c:crossAx val="230438400"/>
        <c:crosses val="autoZero"/>
        <c:auto val="1"/>
        <c:lblOffset val="100"/>
        <c:baseTimeUnit val="years"/>
      </c:dateAx>
      <c:valAx>
        <c:axId val="23043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4C-4643-AFFD-5D07D0950D82}"/>
            </c:ext>
          </c:extLst>
        </c:ser>
        <c:dLbls>
          <c:showLegendKey val="0"/>
          <c:showVal val="0"/>
          <c:showCatName val="0"/>
          <c:showSerName val="0"/>
          <c:showPercent val="0"/>
          <c:showBubbleSize val="0"/>
        </c:dLbls>
        <c:gapWidth val="150"/>
        <c:axId val="159174016"/>
        <c:axId val="15918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4C-4643-AFFD-5D07D0950D82}"/>
            </c:ext>
          </c:extLst>
        </c:ser>
        <c:dLbls>
          <c:showLegendKey val="0"/>
          <c:showVal val="0"/>
          <c:showCatName val="0"/>
          <c:showSerName val="0"/>
          <c:showPercent val="0"/>
          <c:showBubbleSize val="0"/>
        </c:dLbls>
        <c:marker val="1"/>
        <c:smooth val="0"/>
        <c:axId val="159174016"/>
        <c:axId val="159180288"/>
      </c:lineChart>
      <c:dateAx>
        <c:axId val="159174016"/>
        <c:scaling>
          <c:orientation val="minMax"/>
        </c:scaling>
        <c:delete val="1"/>
        <c:axPos val="b"/>
        <c:numFmt formatCode="&quot;H&quot;yy" sourceLinked="1"/>
        <c:majorTickMark val="none"/>
        <c:minorTickMark val="none"/>
        <c:tickLblPos val="none"/>
        <c:crossAx val="159180288"/>
        <c:crosses val="autoZero"/>
        <c:auto val="1"/>
        <c:lblOffset val="100"/>
        <c:baseTimeUnit val="years"/>
      </c:dateAx>
      <c:valAx>
        <c:axId val="15918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7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06-4F1F-829C-D989450C4C4A}"/>
            </c:ext>
          </c:extLst>
        </c:ser>
        <c:dLbls>
          <c:showLegendKey val="0"/>
          <c:showVal val="0"/>
          <c:showCatName val="0"/>
          <c:showSerName val="0"/>
          <c:showPercent val="0"/>
          <c:showBubbleSize val="0"/>
        </c:dLbls>
        <c:gapWidth val="150"/>
        <c:axId val="159649792"/>
        <c:axId val="15965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06-4F1F-829C-D989450C4C4A}"/>
            </c:ext>
          </c:extLst>
        </c:ser>
        <c:dLbls>
          <c:showLegendKey val="0"/>
          <c:showVal val="0"/>
          <c:showCatName val="0"/>
          <c:showSerName val="0"/>
          <c:showPercent val="0"/>
          <c:showBubbleSize val="0"/>
        </c:dLbls>
        <c:marker val="1"/>
        <c:smooth val="0"/>
        <c:axId val="159649792"/>
        <c:axId val="159651712"/>
      </c:lineChart>
      <c:dateAx>
        <c:axId val="159649792"/>
        <c:scaling>
          <c:orientation val="minMax"/>
        </c:scaling>
        <c:delete val="1"/>
        <c:axPos val="b"/>
        <c:numFmt formatCode="&quot;H&quot;yy" sourceLinked="1"/>
        <c:majorTickMark val="none"/>
        <c:minorTickMark val="none"/>
        <c:tickLblPos val="none"/>
        <c:crossAx val="159651712"/>
        <c:crosses val="autoZero"/>
        <c:auto val="1"/>
        <c:lblOffset val="100"/>
        <c:baseTimeUnit val="years"/>
      </c:dateAx>
      <c:valAx>
        <c:axId val="15965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7E-4099-A6C6-7A4F607C0B1E}"/>
            </c:ext>
          </c:extLst>
        </c:ser>
        <c:dLbls>
          <c:showLegendKey val="0"/>
          <c:showVal val="0"/>
          <c:showCatName val="0"/>
          <c:showSerName val="0"/>
          <c:showPercent val="0"/>
          <c:showBubbleSize val="0"/>
        </c:dLbls>
        <c:gapWidth val="150"/>
        <c:axId val="159662848"/>
        <c:axId val="1596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7E-4099-A6C6-7A4F607C0B1E}"/>
            </c:ext>
          </c:extLst>
        </c:ser>
        <c:dLbls>
          <c:showLegendKey val="0"/>
          <c:showVal val="0"/>
          <c:showCatName val="0"/>
          <c:showSerName val="0"/>
          <c:showPercent val="0"/>
          <c:showBubbleSize val="0"/>
        </c:dLbls>
        <c:marker val="1"/>
        <c:smooth val="0"/>
        <c:axId val="159662848"/>
        <c:axId val="159664768"/>
      </c:lineChart>
      <c:dateAx>
        <c:axId val="159662848"/>
        <c:scaling>
          <c:orientation val="minMax"/>
        </c:scaling>
        <c:delete val="1"/>
        <c:axPos val="b"/>
        <c:numFmt formatCode="&quot;H&quot;yy" sourceLinked="1"/>
        <c:majorTickMark val="none"/>
        <c:minorTickMark val="none"/>
        <c:tickLblPos val="none"/>
        <c:crossAx val="159664768"/>
        <c:crosses val="autoZero"/>
        <c:auto val="1"/>
        <c:lblOffset val="100"/>
        <c:baseTimeUnit val="years"/>
      </c:dateAx>
      <c:valAx>
        <c:axId val="1596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DD-40B1-8972-F2CEB452EA57}"/>
            </c:ext>
          </c:extLst>
        </c:ser>
        <c:dLbls>
          <c:showLegendKey val="0"/>
          <c:showVal val="0"/>
          <c:showCatName val="0"/>
          <c:showSerName val="0"/>
          <c:showPercent val="0"/>
          <c:showBubbleSize val="0"/>
        </c:dLbls>
        <c:gapWidth val="150"/>
        <c:axId val="159687808"/>
        <c:axId val="15968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DD-40B1-8972-F2CEB452EA57}"/>
            </c:ext>
          </c:extLst>
        </c:ser>
        <c:dLbls>
          <c:showLegendKey val="0"/>
          <c:showVal val="0"/>
          <c:showCatName val="0"/>
          <c:showSerName val="0"/>
          <c:showPercent val="0"/>
          <c:showBubbleSize val="0"/>
        </c:dLbls>
        <c:marker val="1"/>
        <c:smooth val="0"/>
        <c:axId val="159687808"/>
        <c:axId val="159689728"/>
      </c:lineChart>
      <c:dateAx>
        <c:axId val="159687808"/>
        <c:scaling>
          <c:orientation val="minMax"/>
        </c:scaling>
        <c:delete val="1"/>
        <c:axPos val="b"/>
        <c:numFmt formatCode="&quot;H&quot;yy" sourceLinked="1"/>
        <c:majorTickMark val="none"/>
        <c:minorTickMark val="none"/>
        <c:tickLblPos val="none"/>
        <c:crossAx val="159689728"/>
        <c:crosses val="autoZero"/>
        <c:auto val="1"/>
        <c:lblOffset val="100"/>
        <c:baseTimeUnit val="years"/>
      </c:dateAx>
      <c:valAx>
        <c:axId val="1596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1145.6099999999999</c:v>
                </c:pt>
                <c:pt idx="1">
                  <c:v>1084.5999999999999</c:v>
                </c:pt>
                <c:pt idx="2">
                  <c:v>2124.44</c:v>
                </c:pt>
                <c:pt idx="3">
                  <c:v>1950.24</c:v>
                </c:pt>
                <c:pt idx="4">
                  <c:v>1765.37</c:v>
                </c:pt>
              </c:numCache>
            </c:numRef>
          </c:val>
          <c:extLst xmlns:c16r2="http://schemas.microsoft.com/office/drawing/2015/06/chart">
            <c:ext xmlns:c16="http://schemas.microsoft.com/office/drawing/2014/chart" uri="{C3380CC4-5D6E-409C-BE32-E72D297353CC}">
              <c16:uniqueId val="{00000000-98A4-4E64-840B-B6512ED275E6}"/>
            </c:ext>
          </c:extLst>
        </c:ser>
        <c:dLbls>
          <c:showLegendKey val="0"/>
          <c:showVal val="0"/>
          <c:showCatName val="0"/>
          <c:showSerName val="0"/>
          <c:showPercent val="0"/>
          <c:showBubbleSize val="0"/>
        </c:dLbls>
        <c:gapWidth val="150"/>
        <c:axId val="185796096"/>
        <c:axId val="18579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xmlns:c16r2="http://schemas.microsoft.com/office/drawing/2015/06/chart">
            <c:ext xmlns:c16="http://schemas.microsoft.com/office/drawing/2014/chart" uri="{C3380CC4-5D6E-409C-BE32-E72D297353CC}">
              <c16:uniqueId val="{00000001-98A4-4E64-840B-B6512ED275E6}"/>
            </c:ext>
          </c:extLst>
        </c:ser>
        <c:dLbls>
          <c:showLegendKey val="0"/>
          <c:showVal val="0"/>
          <c:showCatName val="0"/>
          <c:showSerName val="0"/>
          <c:showPercent val="0"/>
          <c:showBubbleSize val="0"/>
        </c:dLbls>
        <c:marker val="1"/>
        <c:smooth val="0"/>
        <c:axId val="185796096"/>
        <c:axId val="185798016"/>
      </c:lineChart>
      <c:dateAx>
        <c:axId val="185796096"/>
        <c:scaling>
          <c:orientation val="minMax"/>
        </c:scaling>
        <c:delete val="1"/>
        <c:axPos val="b"/>
        <c:numFmt formatCode="&quot;H&quot;yy" sourceLinked="1"/>
        <c:majorTickMark val="none"/>
        <c:minorTickMark val="none"/>
        <c:tickLblPos val="none"/>
        <c:crossAx val="185798016"/>
        <c:crosses val="autoZero"/>
        <c:auto val="1"/>
        <c:lblOffset val="100"/>
        <c:baseTimeUnit val="years"/>
      </c:dateAx>
      <c:valAx>
        <c:axId val="1857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47.27</c:v>
                </c:pt>
                <c:pt idx="1">
                  <c:v>47.8</c:v>
                </c:pt>
                <c:pt idx="2">
                  <c:v>50.6</c:v>
                </c:pt>
                <c:pt idx="3">
                  <c:v>51.35</c:v>
                </c:pt>
                <c:pt idx="4">
                  <c:v>50.99</c:v>
                </c:pt>
              </c:numCache>
            </c:numRef>
          </c:val>
          <c:extLst xmlns:c16r2="http://schemas.microsoft.com/office/drawing/2015/06/chart">
            <c:ext xmlns:c16="http://schemas.microsoft.com/office/drawing/2014/chart" uri="{C3380CC4-5D6E-409C-BE32-E72D297353CC}">
              <c16:uniqueId val="{00000000-B7AC-4B97-B14B-4D584E6B5DD2}"/>
            </c:ext>
          </c:extLst>
        </c:ser>
        <c:dLbls>
          <c:showLegendKey val="0"/>
          <c:showVal val="0"/>
          <c:showCatName val="0"/>
          <c:showSerName val="0"/>
          <c:showPercent val="0"/>
          <c:showBubbleSize val="0"/>
        </c:dLbls>
        <c:gapWidth val="150"/>
        <c:axId val="198665728"/>
        <c:axId val="19866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xmlns:c16r2="http://schemas.microsoft.com/office/drawing/2015/06/chart">
            <c:ext xmlns:c16="http://schemas.microsoft.com/office/drawing/2014/chart" uri="{C3380CC4-5D6E-409C-BE32-E72D297353CC}">
              <c16:uniqueId val="{00000001-B7AC-4B97-B14B-4D584E6B5DD2}"/>
            </c:ext>
          </c:extLst>
        </c:ser>
        <c:dLbls>
          <c:showLegendKey val="0"/>
          <c:showVal val="0"/>
          <c:showCatName val="0"/>
          <c:showSerName val="0"/>
          <c:showPercent val="0"/>
          <c:showBubbleSize val="0"/>
        </c:dLbls>
        <c:marker val="1"/>
        <c:smooth val="0"/>
        <c:axId val="198665728"/>
        <c:axId val="198667648"/>
      </c:lineChart>
      <c:dateAx>
        <c:axId val="198665728"/>
        <c:scaling>
          <c:orientation val="minMax"/>
        </c:scaling>
        <c:delete val="1"/>
        <c:axPos val="b"/>
        <c:numFmt formatCode="&quot;H&quot;yy" sourceLinked="1"/>
        <c:majorTickMark val="none"/>
        <c:minorTickMark val="none"/>
        <c:tickLblPos val="none"/>
        <c:crossAx val="198667648"/>
        <c:crosses val="autoZero"/>
        <c:auto val="1"/>
        <c:lblOffset val="100"/>
        <c:baseTimeUnit val="years"/>
      </c:dateAx>
      <c:valAx>
        <c:axId val="19866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529.69000000000005</c:v>
                </c:pt>
                <c:pt idx="1">
                  <c:v>527.23</c:v>
                </c:pt>
                <c:pt idx="2">
                  <c:v>498.46</c:v>
                </c:pt>
                <c:pt idx="3">
                  <c:v>496.55</c:v>
                </c:pt>
                <c:pt idx="4">
                  <c:v>502.69</c:v>
                </c:pt>
              </c:numCache>
            </c:numRef>
          </c:val>
          <c:extLst xmlns:c16r2="http://schemas.microsoft.com/office/drawing/2015/06/chart">
            <c:ext xmlns:c16="http://schemas.microsoft.com/office/drawing/2014/chart" uri="{C3380CC4-5D6E-409C-BE32-E72D297353CC}">
              <c16:uniqueId val="{00000000-7472-4470-933A-D222A3900A93}"/>
            </c:ext>
          </c:extLst>
        </c:ser>
        <c:dLbls>
          <c:showLegendKey val="0"/>
          <c:showVal val="0"/>
          <c:showCatName val="0"/>
          <c:showSerName val="0"/>
          <c:showPercent val="0"/>
          <c:showBubbleSize val="0"/>
        </c:dLbls>
        <c:gapWidth val="150"/>
        <c:axId val="198710784"/>
        <c:axId val="19871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xmlns:c16r2="http://schemas.microsoft.com/office/drawing/2015/06/chart">
            <c:ext xmlns:c16="http://schemas.microsoft.com/office/drawing/2014/chart" uri="{C3380CC4-5D6E-409C-BE32-E72D297353CC}">
              <c16:uniqueId val="{00000001-7472-4470-933A-D222A3900A93}"/>
            </c:ext>
          </c:extLst>
        </c:ser>
        <c:dLbls>
          <c:showLegendKey val="0"/>
          <c:showVal val="0"/>
          <c:showCatName val="0"/>
          <c:showSerName val="0"/>
          <c:showPercent val="0"/>
          <c:showBubbleSize val="0"/>
        </c:dLbls>
        <c:marker val="1"/>
        <c:smooth val="0"/>
        <c:axId val="198710784"/>
        <c:axId val="198712704"/>
      </c:lineChart>
      <c:dateAx>
        <c:axId val="198710784"/>
        <c:scaling>
          <c:orientation val="minMax"/>
        </c:scaling>
        <c:delete val="1"/>
        <c:axPos val="b"/>
        <c:numFmt formatCode="&quot;H&quot;yy" sourceLinked="1"/>
        <c:majorTickMark val="none"/>
        <c:minorTickMark val="none"/>
        <c:tickLblPos val="none"/>
        <c:crossAx val="198712704"/>
        <c:crosses val="autoZero"/>
        <c:auto val="1"/>
        <c:lblOffset val="100"/>
        <c:baseTimeUnit val="years"/>
      </c:dateAx>
      <c:valAx>
        <c:axId val="19871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弟子屈町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7102</v>
      </c>
      <c r="AM8" s="51"/>
      <c r="AN8" s="51"/>
      <c r="AO8" s="51"/>
      <c r="AP8" s="51"/>
      <c r="AQ8" s="51"/>
      <c r="AR8" s="51"/>
      <c r="AS8" s="51"/>
      <c r="AT8" s="46">
        <f>データ!T6</f>
        <v>774.33</v>
      </c>
      <c r="AU8" s="46"/>
      <c r="AV8" s="46"/>
      <c r="AW8" s="46"/>
      <c r="AX8" s="46"/>
      <c r="AY8" s="46"/>
      <c r="AZ8" s="46"/>
      <c r="BA8" s="46"/>
      <c r="BB8" s="46">
        <f>データ!U6</f>
        <v>9.17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62.99</v>
      </c>
      <c r="Q10" s="46"/>
      <c r="R10" s="46"/>
      <c r="S10" s="46"/>
      <c r="T10" s="46"/>
      <c r="U10" s="46"/>
      <c r="V10" s="46"/>
      <c r="W10" s="46">
        <f>データ!Q6</f>
        <v>80.25</v>
      </c>
      <c r="X10" s="46"/>
      <c r="Y10" s="46"/>
      <c r="Z10" s="46"/>
      <c r="AA10" s="46"/>
      <c r="AB10" s="46"/>
      <c r="AC10" s="46"/>
      <c r="AD10" s="51">
        <f>データ!R6</f>
        <v>4158</v>
      </c>
      <c r="AE10" s="51"/>
      <c r="AF10" s="51"/>
      <c r="AG10" s="51"/>
      <c r="AH10" s="51"/>
      <c r="AI10" s="51"/>
      <c r="AJ10" s="51"/>
      <c r="AK10" s="2"/>
      <c r="AL10" s="51">
        <f>データ!V6</f>
        <v>4427</v>
      </c>
      <c r="AM10" s="51"/>
      <c r="AN10" s="51"/>
      <c r="AO10" s="51"/>
      <c r="AP10" s="51"/>
      <c r="AQ10" s="51"/>
      <c r="AR10" s="51"/>
      <c r="AS10" s="51"/>
      <c r="AT10" s="46">
        <f>データ!W6</f>
        <v>2.68</v>
      </c>
      <c r="AU10" s="46"/>
      <c r="AV10" s="46"/>
      <c r="AW10" s="46"/>
      <c r="AX10" s="46"/>
      <c r="AY10" s="46"/>
      <c r="AZ10" s="46"/>
      <c r="BA10" s="46"/>
      <c r="BB10" s="46">
        <f>データ!X6</f>
        <v>1651.87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rEyxLzNRI6ZvvWmzDQz+l9M1V4cIMU/uaFR89Qe90kfc3XHaGxffSw5K8qiTlPV+4zp2beSeQQJ1Crjv6YRFtA==" saltValue="3VHpVQLTcBgh81oyjTMp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16659</v>
      </c>
      <c r="D6" s="33">
        <f t="shared" si="3"/>
        <v>47</v>
      </c>
      <c r="E6" s="33">
        <f t="shared" si="3"/>
        <v>17</v>
      </c>
      <c r="F6" s="33">
        <f t="shared" si="3"/>
        <v>1</v>
      </c>
      <c r="G6" s="33">
        <f t="shared" si="3"/>
        <v>0</v>
      </c>
      <c r="H6" s="33" t="str">
        <f t="shared" si="3"/>
        <v>北海道　弟子屈町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62.99</v>
      </c>
      <c r="Q6" s="34">
        <f t="shared" si="3"/>
        <v>80.25</v>
      </c>
      <c r="R6" s="34">
        <f t="shared" si="3"/>
        <v>4158</v>
      </c>
      <c r="S6" s="34">
        <f t="shared" si="3"/>
        <v>7102</v>
      </c>
      <c r="T6" s="34">
        <f t="shared" si="3"/>
        <v>774.33</v>
      </c>
      <c r="U6" s="34">
        <f t="shared" si="3"/>
        <v>9.17</v>
      </c>
      <c r="V6" s="34">
        <f t="shared" si="3"/>
        <v>4427</v>
      </c>
      <c r="W6" s="34">
        <f t="shared" si="3"/>
        <v>2.68</v>
      </c>
      <c r="X6" s="34">
        <f t="shared" si="3"/>
        <v>1651.87</v>
      </c>
      <c r="Y6" s="35">
        <f>IF(Y7="",NA(),Y7)</f>
        <v>75.95</v>
      </c>
      <c r="Z6" s="35">
        <f t="shared" ref="Z6:AH6" si="4">IF(Z7="",NA(),Z7)</f>
        <v>74.459999999999994</v>
      </c>
      <c r="AA6" s="35">
        <f t="shared" si="4"/>
        <v>73.849999999999994</v>
      </c>
      <c r="AB6" s="35">
        <f t="shared" si="4"/>
        <v>73.73</v>
      </c>
      <c r="AC6" s="35">
        <f t="shared" si="4"/>
        <v>73.02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1145.6099999999999</v>
      </c>
      <c r="BG6" s="35">
        <f t="shared" ref="BG6:BO6" si="7">IF(BG7="",NA(),BG7)</f>
        <v>1084.5999999999999</v>
      </c>
      <c r="BH6" s="35">
        <f t="shared" si="7"/>
        <v>2124.44</v>
      </c>
      <c r="BI6" s="35">
        <f t="shared" si="7"/>
        <v>1950.24</v>
      </c>
      <c r="BJ6" s="35">
        <f t="shared" si="7"/>
        <v>1765.37</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47.27</v>
      </c>
      <c r="BR6" s="35">
        <f t="shared" ref="BR6:BZ6" si="8">IF(BR7="",NA(),BR7)</f>
        <v>47.8</v>
      </c>
      <c r="BS6" s="35">
        <f t="shared" si="8"/>
        <v>50.6</v>
      </c>
      <c r="BT6" s="35">
        <f t="shared" si="8"/>
        <v>51.35</v>
      </c>
      <c r="BU6" s="35">
        <f t="shared" si="8"/>
        <v>50.99</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529.69000000000005</v>
      </c>
      <c r="CC6" s="35">
        <f t="shared" ref="CC6:CK6" si="9">IF(CC7="",NA(),CC7)</f>
        <v>527.23</v>
      </c>
      <c r="CD6" s="35">
        <f t="shared" si="9"/>
        <v>498.46</v>
      </c>
      <c r="CE6" s="35">
        <f t="shared" si="9"/>
        <v>496.55</v>
      </c>
      <c r="CF6" s="35">
        <f t="shared" si="9"/>
        <v>502.69</v>
      </c>
      <c r="CG6" s="35">
        <f t="shared" si="9"/>
        <v>250.84</v>
      </c>
      <c r="CH6" s="35">
        <f t="shared" si="9"/>
        <v>235.61</v>
      </c>
      <c r="CI6" s="35">
        <f t="shared" si="9"/>
        <v>216.21</v>
      </c>
      <c r="CJ6" s="35">
        <f t="shared" si="9"/>
        <v>220.31</v>
      </c>
      <c r="CK6" s="35">
        <f t="shared" si="9"/>
        <v>230.95</v>
      </c>
      <c r="CL6" s="34" t="str">
        <f>IF(CL7="","",IF(CL7="-","【-】","【"&amp;SUBSTITUTE(TEXT(CL7,"#,##0.00"),"-","△")&amp;"】"))</f>
        <v>【136.15】</v>
      </c>
      <c r="CM6" s="35">
        <f>IF(CM7="",NA(),CM7)</f>
        <v>100</v>
      </c>
      <c r="CN6" s="35">
        <f t="shared" ref="CN6:CV6" si="10">IF(CN7="",NA(),CN7)</f>
        <v>99.36</v>
      </c>
      <c r="CO6" s="35">
        <f t="shared" si="10"/>
        <v>86.87</v>
      </c>
      <c r="CP6" s="35">
        <f t="shared" si="10"/>
        <v>82.9</v>
      </c>
      <c r="CQ6" s="35">
        <f t="shared" si="10"/>
        <v>86.79</v>
      </c>
      <c r="CR6" s="35">
        <f t="shared" si="10"/>
        <v>49.39</v>
      </c>
      <c r="CS6" s="35">
        <f t="shared" si="10"/>
        <v>49.25</v>
      </c>
      <c r="CT6" s="35">
        <f t="shared" si="10"/>
        <v>50.24</v>
      </c>
      <c r="CU6" s="35">
        <f t="shared" si="10"/>
        <v>49.68</v>
      </c>
      <c r="CV6" s="35">
        <f t="shared" si="10"/>
        <v>49.27</v>
      </c>
      <c r="CW6" s="34" t="str">
        <f>IF(CW7="","",IF(CW7="-","【-】","【"&amp;SUBSTITUTE(TEXT(CW7,"#,##0.00"),"-","△")&amp;"】"))</f>
        <v>【59.64】</v>
      </c>
      <c r="CX6" s="35">
        <f>IF(CX7="",NA(),CX7)</f>
        <v>77.83</v>
      </c>
      <c r="CY6" s="35">
        <f t="shared" ref="CY6:DG6" si="11">IF(CY7="",NA(),CY7)</f>
        <v>79.11</v>
      </c>
      <c r="CZ6" s="35">
        <f t="shared" si="11"/>
        <v>81.25</v>
      </c>
      <c r="DA6" s="35">
        <f t="shared" si="11"/>
        <v>82.05</v>
      </c>
      <c r="DB6" s="35">
        <f t="shared" si="11"/>
        <v>82.72</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16659</v>
      </c>
      <c r="D7" s="37">
        <v>47</v>
      </c>
      <c r="E7" s="37">
        <v>17</v>
      </c>
      <c r="F7" s="37">
        <v>1</v>
      </c>
      <c r="G7" s="37">
        <v>0</v>
      </c>
      <c r="H7" s="37" t="s">
        <v>98</v>
      </c>
      <c r="I7" s="37" t="s">
        <v>99</v>
      </c>
      <c r="J7" s="37" t="s">
        <v>100</v>
      </c>
      <c r="K7" s="37" t="s">
        <v>101</v>
      </c>
      <c r="L7" s="37" t="s">
        <v>102</v>
      </c>
      <c r="M7" s="37" t="s">
        <v>103</v>
      </c>
      <c r="N7" s="38" t="s">
        <v>104</v>
      </c>
      <c r="O7" s="38" t="s">
        <v>105</v>
      </c>
      <c r="P7" s="38">
        <v>62.99</v>
      </c>
      <c r="Q7" s="38">
        <v>80.25</v>
      </c>
      <c r="R7" s="38">
        <v>4158</v>
      </c>
      <c r="S7" s="38">
        <v>7102</v>
      </c>
      <c r="T7" s="38">
        <v>774.33</v>
      </c>
      <c r="U7" s="38">
        <v>9.17</v>
      </c>
      <c r="V7" s="38">
        <v>4427</v>
      </c>
      <c r="W7" s="38">
        <v>2.68</v>
      </c>
      <c r="X7" s="38">
        <v>1651.87</v>
      </c>
      <c r="Y7" s="38">
        <v>75.95</v>
      </c>
      <c r="Z7" s="38">
        <v>74.459999999999994</v>
      </c>
      <c r="AA7" s="38">
        <v>73.849999999999994</v>
      </c>
      <c r="AB7" s="38">
        <v>73.73</v>
      </c>
      <c r="AC7" s="38">
        <v>73.02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1145.6099999999999</v>
      </c>
      <c r="BG7" s="38">
        <v>1084.5999999999999</v>
      </c>
      <c r="BH7" s="38">
        <v>2124.44</v>
      </c>
      <c r="BI7" s="38">
        <v>1950.24</v>
      </c>
      <c r="BJ7" s="38">
        <v>1765.37</v>
      </c>
      <c r="BK7" s="38">
        <v>1162.3599999999999</v>
      </c>
      <c r="BL7" s="38">
        <v>1047.6500000000001</v>
      </c>
      <c r="BM7" s="38">
        <v>1124.26</v>
      </c>
      <c r="BN7" s="38">
        <v>1048.23</v>
      </c>
      <c r="BO7" s="38">
        <v>1130.42</v>
      </c>
      <c r="BP7" s="38">
        <v>682.51</v>
      </c>
      <c r="BQ7" s="38">
        <v>47.27</v>
      </c>
      <c r="BR7" s="38">
        <v>47.8</v>
      </c>
      <c r="BS7" s="38">
        <v>50.6</v>
      </c>
      <c r="BT7" s="38">
        <v>51.35</v>
      </c>
      <c r="BU7" s="38">
        <v>50.99</v>
      </c>
      <c r="BV7" s="38">
        <v>68.209999999999994</v>
      </c>
      <c r="BW7" s="38">
        <v>74.040000000000006</v>
      </c>
      <c r="BX7" s="38">
        <v>80.58</v>
      </c>
      <c r="BY7" s="38">
        <v>78.92</v>
      </c>
      <c r="BZ7" s="38">
        <v>74.17</v>
      </c>
      <c r="CA7" s="38">
        <v>100.34</v>
      </c>
      <c r="CB7" s="38">
        <v>529.69000000000005</v>
      </c>
      <c r="CC7" s="38">
        <v>527.23</v>
      </c>
      <c r="CD7" s="38">
        <v>498.46</v>
      </c>
      <c r="CE7" s="38">
        <v>496.55</v>
      </c>
      <c r="CF7" s="38">
        <v>502.69</v>
      </c>
      <c r="CG7" s="38">
        <v>250.84</v>
      </c>
      <c r="CH7" s="38">
        <v>235.61</v>
      </c>
      <c r="CI7" s="38">
        <v>216.21</v>
      </c>
      <c r="CJ7" s="38">
        <v>220.31</v>
      </c>
      <c r="CK7" s="38">
        <v>230.95</v>
      </c>
      <c r="CL7" s="38">
        <v>136.15</v>
      </c>
      <c r="CM7" s="38">
        <v>100</v>
      </c>
      <c r="CN7" s="38">
        <v>99.36</v>
      </c>
      <c r="CO7" s="38">
        <v>86.87</v>
      </c>
      <c r="CP7" s="38">
        <v>82.9</v>
      </c>
      <c r="CQ7" s="38">
        <v>86.79</v>
      </c>
      <c r="CR7" s="38">
        <v>49.39</v>
      </c>
      <c r="CS7" s="38">
        <v>49.25</v>
      </c>
      <c r="CT7" s="38">
        <v>50.24</v>
      </c>
      <c r="CU7" s="38">
        <v>49.68</v>
      </c>
      <c r="CV7" s="38">
        <v>49.27</v>
      </c>
      <c r="CW7" s="38">
        <v>59.64</v>
      </c>
      <c r="CX7" s="38">
        <v>77.83</v>
      </c>
      <c r="CY7" s="38">
        <v>79.11</v>
      </c>
      <c r="CZ7" s="38">
        <v>81.25</v>
      </c>
      <c r="DA7" s="38">
        <v>82.05</v>
      </c>
      <c r="DB7" s="38">
        <v>82.72</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2021-01-26T07:36:13Z</cp:lastPrinted>
  <dcterms:created xsi:type="dcterms:W3CDTF">2020-12-04T02:42:00Z</dcterms:created>
  <dcterms:modified xsi:type="dcterms:W3CDTF">2021-01-26T07:37:10Z</dcterms:modified>
  <cp:category/>
</cp:coreProperties>
</file>