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G:\1_各課文書\11水道課\113管理係\各種調査\H30\14 経営比較分析表\"/>
    </mc:Choice>
  </mc:AlternateContent>
  <xr:revisionPtr revIDLastSave="0" documentId="10_ncr:8100000_{690A51A8-D471-405E-AB49-EE176F0FB1F8}" xr6:coauthVersionLast="32" xr6:coauthVersionMax="32" xr10:uidLastSave="{00000000-0000-0000-0000-000000000000}"/>
  <workbookProtection workbookAlgorithmName="SHA-512" workbookHashValue="t/c8H5iCVpriKkaYEX7cmihSf+86eNJ+mQoHxPmrxa2F6ykklNj4Q18yL3beeQ7TzsE9gJl+Z+YOJsER711KUw==" workbookSaltValue="DgA9q4ONdPp25xkqzDqaY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<sst xmlns="http://schemas.openxmlformats.org/spreadsheetml/2006/main" count="232" uniqueCount="119">
  <si>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</si>
  <si>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</si>
  <si>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</si>
  <si>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</si>
  <si>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</si>
  <si>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</si>
  <si>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</si>
  <si>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</si>
  <si>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</si>
  <si>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</si>
  <si>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</si>
  <si>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</si>
  <si>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</si>
  <si>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</si>
  <si>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</si>
  <si>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</si>
  <si>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</si>
  <si>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</si>
  <si>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</si>
  <si>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</si>
  <si>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</si>
  <si>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</si>
  <si>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</si>
  <si>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</si>
  <si>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</si>
  <si>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</si>
  <si>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</si>
  <si>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</si>
  <si>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</si>
  <si>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</si>
  <si>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</si>
  <si>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</si>
  <si>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</si>
  <si>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</si>
  <si>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</si>
  <si>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</si>
  <si>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</si>
  <si>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</si>
  <si>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</si>
  <si>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</si>
  <si>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</si>
  <si>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</si>
  <si>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</si>
  <si>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</si>
  <si>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</si>
  <si>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</si>
  <si>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</si>
  <si>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</si>
  <si>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</si>
  <si>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</si>
  <si>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</si>
  <si>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</si>
  <si>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</si>
  <si>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</si>
  <si>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</si>
  <si>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</si>
  <si>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</si>
  <si>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</si>
  <si>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</si>
  <si>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</si>
  <si>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</si>
  <si>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</si>
  <si>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</si>
  <si>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</si>
  <si>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</si>
  <si>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</si>
  <si>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</si>
  <si>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</si>
  <si>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</si>
  <si>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</si>
  <si>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</si>
  <si>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</si>
  <si>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</si>
  <si>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</si>
  <si>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</si>
  <si>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</si>
  <si>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</si>
  <si>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</si>
  <si>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</si>
  <si>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</si>
  <si>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</si>
  <si>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</si>
  <si>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</si>
  <si>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</si>
  <si>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</si>
  <si>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</si>
  <si>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</si>
  <si>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</si>
  <si>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</si>
  <si>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</si>
  <si>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</si>
  <si>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</si>
  <si>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</si>
  <si>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</si>
  <si>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</si>
  <si>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</si>
  <si>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</si>
  <si>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</si>
  <si>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</si>
  <si>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</si>
  <si>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</si>
  <si>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</si>
  <si>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</si>
  <si>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</si>
  <si>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</si>
  <si>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</si>
  <si>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</si>
  <si>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</si>
  <si>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</si>
  <si>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</si>
  <si>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</si>
  <si>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</si>
  <si>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</si>
  <si>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</si>
  <si>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</si>
  <si>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</si>
  <si>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主な水道事業資産の耐用年数は、管及び建築物であり40～60年と長期に渡りますが、昭和40年代建設のものも多々有り、更新の必要時期を迎えています。町で管理している水道管は、市街区域だけでも100㎞以上に及びます。重要管路を優先的に更新し、事故発生の抑制を図っています。
　①の有形固定資産減価償却率は、資産の減価償却がどの程度進んでいるかを表し、又、②の管路経年化率は、耐用年数を超えた管の割合を表しています。共に指標が高いほど資産の老朽化が進んでいることを示しており、前年度と比較すると双方とも老朽化が進んでいます。③の管路更新率は、各年度に更新した管の全体割合を表しています。29年度に更新した管路延長は、管路経年比率の上昇分に満たない更新率となっており、老朽化が進んでいることを示しています。
　又、滅菌設備、メーター器などの様に耐用年数が8～10年と短い資産もあり、老朽度合と更新時期の判断が必要な資産は、多種多様にあります。</t>
    <rPh sb="32" eb="34">
      <t>チョウキ</t>
    </rPh>
    <rPh sb="235" eb="238">
      <t>ゼンネンド</t>
    </rPh>
    <rPh sb="239" eb="241">
      <t>ヒカク</t>
    </rPh>
    <rPh sb="244" eb="246">
      <t>ソウホウ</t>
    </rPh>
    <rPh sb="248" eb="251">
      <t>ロウキュウカ</t>
    </rPh>
    <rPh sb="252" eb="253">
      <t>スス</t>
    </rPh>
    <rPh sb="292" eb="294">
      <t>ネンド</t>
    </rPh>
    <rPh sb="295" eb="297">
      <t>コウシン</t>
    </rPh>
    <rPh sb="299" eb="301">
      <t>カンロ</t>
    </rPh>
    <rPh sb="301" eb="303">
      <t>エンチョウ</t>
    </rPh>
    <rPh sb="305" eb="307">
      <t>カンロ</t>
    </rPh>
    <rPh sb="307" eb="309">
      <t>ケイネン</t>
    </rPh>
    <rPh sb="309" eb="311">
      <t>ヒリツ</t>
    </rPh>
    <rPh sb="312" eb="314">
      <t>ジョウショウ</t>
    </rPh>
    <rPh sb="314" eb="315">
      <t>ブン</t>
    </rPh>
    <rPh sb="316" eb="317">
      <t>ミ</t>
    </rPh>
    <rPh sb="320" eb="322">
      <t>コウシン</t>
    </rPh>
    <rPh sb="322" eb="323">
      <t>リツ</t>
    </rPh>
    <rPh sb="330" eb="333">
      <t>ロウキュウカ</t>
    </rPh>
    <rPh sb="334" eb="335">
      <t>スス</t>
    </rPh>
    <rPh sb="342" eb="343">
      <t>シメ</t>
    </rPh>
    <phoneticPr fontId="4"/>
  </si>
  <si>
    <t>　①の経常収支比率は、単年度の収支状況を表しており、100％以上が利益計上があったことを示します。給水人口の減少に伴う料金収入が減少、物価上昇等による経常経費の増加等、社会的情勢の影響もあり経常収支比率が低下しています。
　又、⑤の料金回収率は、需要者皆様が各ご家庭、営業所などで実際に水道水をご利用になる為の費用が、どれだけの料金収入で賄われているかを割合で示したもので、100％が適正水準ですが、割合は低下傾向で水道料金以外の収入への依存度が高くなっています
　③の流動比率は、1年以内償還期限の債務に対する支払能力を示します。100％以上の割合があり、当面資金不足に陥ることはありませんが、当町は類似団体と比較し低い傾向にあることから、経営効率化等により比率の改善を図ることが重要となっています。
　④の企業債残高給水収益比率は、施設更新の為の借入金残高と料金収入との割合を示しています。老朽施設更新のための投資により増加傾向ですが、安定した水道水供給を継続するためには、一定程度の投資も必要であることから、費用対効果と経営状況に応じた適正な規模での投資とする必要があります。
　⑥の給水原価は、有収水量(皆様が実際に使用した水量)1㎥当りの費用、⑧の有収率は、配水量に対する有収水量の割合になります。有収率の上昇は、費用効果を高め、経費節減にも資する重要な数値となります。有収率は毎年低下しており、経営効率化の妨げとなっています。</t>
    <rPh sb="49" eb="51">
      <t>キュウスイ</t>
    </rPh>
    <rPh sb="51" eb="53">
      <t>ジンコウ</t>
    </rPh>
    <rPh sb="54" eb="56">
      <t>ゲンショウ</t>
    </rPh>
    <rPh sb="57" eb="58">
      <t>トモナ</t>
    </rPh>
    <rPh sb="59" eb="61">
      <t>リョウキン</t>
    </rPh>
    <rPh sb="61" eb="63">
      <t>シュウニュウ</t>
    </rPh>
    <rPh sb="64" eb="66">
      <t>ゲンショウ</t>
    </rPh>
    <rPh sb="67" eb="69">
      <t>ブッカ</t>
    </rPh>
    <rPh sb="69" eb="71">
      <t>ジョウショウ</t>
    </rPh>
    <rPh sb="71" eb="72">
      <t>トウ</t>
    </rPh>
    <rPh sb="75" eb="77">
      <t>ケイジョウ</t>
    </rPh>
    <rPh sb="77" eb="79">
      <t>ケイヒ</t>
    </rPh>
    <rPh sb="80" eb="82">
      <t>ゾウカ</t>
    </rPh>
    <rPh sb="82" eb="83">
      <t>トウ</t>
    </rPh>
    <rPh sb="95" eb="97">
      <t>ケイジョウ</t>
    </rPh>
    <rPh sb="97" eb="99">
      <t>シュウシ</t>
    </rPh>
    <rPh sb="99" eb="101">
      <t>ヒリツ</t>
    </rPh>
    <rPh sb="200" eb="202">
      <t>ワリアイ</t>
    </rPh>
    <rPh sb="203" eb="205">
      <t>テイカ</t>
    </rPh>
    <rPh sb="205" eb="207">
      <t>ケイコウ</t>
    </rPh>
    <rPh sb="321" eb="323">
      <t>ケイエイ</t>
    </rPh>
    <rPh sb="323" eb="326">
      <t>コウリツカ</t>
    </rPh>
    <rPh sb="326" eb="327">
      <t>トウ</t>
    </rPh>
    <rPh sb="330" eb="332">
      <t>ヒリツ</t>
    </rPh>
    <rPh sb="333" eb="335">
      <t>カイゼン</t>
    </rPh>
    <rPh sb="336" eb="337">
      <t>ハカ</t>
    </rPh>
    <rPh sb="341" eb="343">
      <t>ジュウヨウ</t>
    </rPh>
    <rPh sb="401" eb="403">
      <t>コウシン</t>
    </rPh>
    <rPh sb="430" eb="432">
      <t>ケイゾク</t>
    </rPh>
    <rPh sb="439" eb="441">
      <t>イッテイ</t>
    </rPh>
    <rPh sb="441" eb="443">
      <t>テイド</t>
    </rPh>
    <rPh sb="447" eb="449">
      <t>ヒツヨウ</t>
    </rPh>
    <rPh sb="457" eb="462">
      <t>ヒヨウタイコウカ</t>
    </rPh>
    <rPh sb="465" eb="467">
      <t>ジョウキョウ</t>
    </rPh>
    <rPh sb="468" eb="469">
      <t>オウ</t>
    </rPh>
    <rPh sb="471" eb="473">
      <t>テキセイ</t>
    </rPh>
    <rPh sb="474" eb="476">
      <t>キボ</t>
    </rPh>
    <rPh sb="478" eb="480">
      <t>トウシ</t>
    </rPh>
    <rPh sb="483" eb="485">
      <t>ヒツヨウ</t>
    </rPh>
    <rPh sb="590" eb="593">
      <t>ユウシュウリツ</t>
    </rPh>
    <rPh sb="594" eb="596">
      <t>マイネン</t>
    </rPh>
    <rPh sb="596" eb="598">
      <t>テイカ</t>
    </rPh>
    <rPh sb="603" eb="605">
      <t>ケイエイ</t>
    </rPh>
    <rPh sb="605" eb="608">
      <t>コウリツカ</t>
    </rPh>
    <rPh sb="609" eb="610">
      <t>サマタ</t>
    </rPh>
    <phoneticPr fontId="4"/>
  </si>
  <si>
    <t>　水道事業の指標全体を通し、経営の健全性・効率性を示す指標では、規模類似団体と比較すると、概ね同程度の数値を示しておりますが、経営の健全性・効率性としては悪化している数値もあります。
　将来的に給水人口の減少による水道料金の減収も視野に入れ、業務の民間委託や人件費の抑制等経費削減、漏水件数の抑制による有収率の向上を図り、一層の経営効率化を進めることで、経営の健全性・効率性を高めます。
　水道施設においては老朽化が著しく、耐用年数が経過した管路は1/4以上となり、更に増加する見込みとなっていることから、計画的に事業規模に応じた更新を行います。
　また、更新費用の財源の多くには企業債を利用しており、将来、償還金が経営に影響を及ぼす恐れがあることから、経営状況に応じた規模で投資・借入を行い、適切な料金水準での安定した事業運営を図ります。</t>
    <rPh sb="70" eb="73">
      <t>コウリツセイ</t>
    </rPh>
    <rPh sb="93" eb="96">
      <t>ショウライテキ</t>
    </rPh>
    <rPh sb="97" eb="99">
      <t>キュウスイ</t>
    </rPh>
    <rPh sb="99" eb="101">
      <t>ジンコウ</t>
    </rPh>
    <rPh sb="102" eb="104">
      <t>ゲンショウ</t>
    </rPh>
    <rPh sb="107" eb="109">
      <t>スイドウ</t>
    </rPh>
    <rPh sb="109" eb="111">
      <t>リョウキン</t>
    </rPh>
    <rPh sb="112" eb="114">
      <t>ゲンシュウ</t>
    </rPh>
    <rPh sb="115" eb="117">
      <t>シヤ</t>
    </rPh>
    <rPh sb="118" eb="119">
      <t>イ</t>
    </rPh>
    <rPh sb="121" eb="123">
      <t>ギョウム</t>
    </rPh>
    <rPh sb="124" eb="126">
      <t>ミンカン</t>
    </rPh>
    <rPh sb="126" eb="128">
      <t>イタク</t>
    </rPh>
    <rPh sb="129" eb="132">
      <t>ジンケンヒ</t>
    </rPh>
    <rPh sb="133" eb="135">
      <t>ヨクセイ</t>
    </rPh>
    <rPh sb="135" eb="136">
      <t>トウ</t>
    </rPh>
    <rPh sb="136" eb="138">
      <t>ケイヒ</t>
    </rPh>
    <rPh sb="138" eb="140">
      <t>サクゲン</t>
    </rPh>
    <rPh sb="141" eb="143">
      <t>ロウスイ</t>
    </rPh>
    <rPh sb="143" eb="145">
      <t>ケンスウ</t>
    </rPh>
    <rPh sb="146" eb="148">
      <t>ヨクセイ</t>
    </rPh>
    <rPh sb="151" eb="154">
      <t>ユウシュウリツ</t>
    </rPh>
    <rPh sb="155" eb="157">
      <t>コウジョウ</t>
    </rPh>
    <rPh sb="158" eb="159">
      <t>ハカ</t>
    </rPh>
    <rPh sb="170" eb="171">
      <t>スス</t>
    </rPh>
    <rPh sb="177" eb="179">
      <t>ケイエイ</t>
    </rPh>
    <rPh sb="180" eb="183">
      <t>ケンゼンセイ</t>
    </rPh>
    <rPh sb="184" eb="187">
      <t>コウリツセイ</t>
    </rPh>
    <rPh sb="188" eb="189">
      <t>タカ</t>
    </rPh>
    <rPh sb="197" eb="199">
      <t>シセツ</t>
    </rPh>
    <rPh sb="204" eb="207">
      <t>ロウキュウカ</t>
    </rPh>
    <rPh sb="212" eb="214">
      <t>タイヨウ</t>
    </rPh>
    <rPh sb="214" eb="216">
      <t>ネンスウ</t>
    </rPh>
    <rPh sb="217" eb="219">
      <t>ケイカ</t>
    </rPh>
    <rPh sb="221" eb="223">
      <t>カンロ</t>
    </rPh>
    <rPh sb="227" eb="229">
      <t>イジョウ</t>
    </rPh>
    <rPh sb="233" eb="234">
      <t>サラ</t>
    </rPh>
    <rPh sb="235" eb="237">
      <t>ゾウカ</t>
    </rPh>
    <rPh sb="239" eb="241">
      <t>ミコ</t>
    </rPh>
    <rPh sb="253" eb="255">
      <t>ケイカク</t>
    </rPh>
    <rPh sb="255" eb="256">
      <t>テキ</t>
    </rPh>
    <rPh sb="257" eb="259">
      <t>ジギョウ</t>
    </rPh>
    <rPh sb="259" eb="261">
      <t>キボ</t>
    </rPh>
    <rPh sb="262" eb="263">
      <t>オウ</t>
    </rPh>
    <rPh sb="265" eb="267">
      <t>コウシン</t>
    </rPh>
    <rPh sb="268" eb="269">
      <t>オコナ</t>
    </rPh>
    <rPh sb="278" eb="280">
      <t>コウシン</t>
    </rPh>
    <rPh sb="280" eb="282">
      <t>ヒヨウ</t>
    </rPh>
    <rPh sb="283" eb="285">
      <t>ザイゲン</t>
    </rPh>
    <rPh sb="286" eb="287">
      <t>オオ</t>
    </rPh>
    <rPh sb="290" eb="292">
      <t>キギョウ</t>
    </rPh>
    <rPh sb="292" eb="293">
      <t>サイ</t>
    </rPh>
    <rPh sb="294" eb="296">
      <t>リヨウ</t>
    </rPh>
    <rPh sb="301" eb="303">
      <t>ショウライ</t>
    </rPh>
    <rPh sb="304" eb="307">
      <t>ショウカンキン</t>
    </rPh>
    <rPh sb="308" eb="310">
      <t>ケイエイ</t>
    </rPh>
    <rPh sb="311" eb="313">
      <t>エイキョウ</t>
    </rPh>
    <rPh sb="314" eb="315">
      <t>オヨ</t>
    </rPh>
    <rPh sb="317" eb="318">
      <t>オソ</t>
    </rPh>
    <rPh sb="327" eb="329">
      <t>ケイエイ</t>
    </rPh>
    <rPh sb="329" eb="331">
      <t>ジョウキョウ</t>
    </rPh>
    <rPh sb="332" eb="333">
      <t>オウ</t>
    </rPh>
    <rPh sb="335" eb="337">
      <t>キボ</t>
    </rPh>
    <rPh sb="338" eb="340">
      <t>トウシ</t>
    </rPh>
    <rPh sb="341" eb="343">
      <t>カリイレ</t>
    </rPh>
    <rPh sb="344" eb="345">
      <t>オコナ</t>
    </rPh>
    <rPh sb="347" eb="349">
      <t>テキセツ</t>
    </rPh>
    <rPh sb="350" eb="352">
      <t>リョウキン</t>
    </rPh>
    <rPh sb="352" eb="354">
      <t>スイジュン</t>
    </rPh>
    <rPh sb="356" eb="358">
      <t>アンテイ</t>
    </rPh>
    <rPh sb="360" eb="362">
      <t>ジギョウ</t>
    </rPh>
    <rPh sb="362" eb="364">
      <t>ウンエイ</t>
    </rPh>
    <rPh sb="365" eb="3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</si>
</sst>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1.36</c:v>
                </c:pt>
                <c:pt idx="2" formatCode="#,##0.00;&quot;△&quot;#,##0.00">
                  <c:v>0</c:v>
                </c:pt>
                <c:pt idx="3">
                  <c:v>0.86</c:v>
                </c:pt>
                <c:pt idx="4">
                  <c:v>1.1100000000000001</c:v>
                </c:pt>
              </c:numCache>
            </c:numRef>
          </c:val>
          <c:extLst>
            <c:ext xmlns:c16="http://schemas.microsoft.com/office/drawing/2014/chart" uri="{C3380CC4-5D6E-409C-BE32-E72D297353CC}">
              <c16:uniqueId val="{00000000-9445-46F1-B486-59EB23A562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9445-46F1-B486-59EB23A562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33.39</c:v>
                </c:pt>
                <c:pt idx="1">
                  <c:v>33.950000000000003</c:v>
                </c:pt>
                <c:pt idx="2">
                  <c:v>35.03</c:v>
                </c:pt>
                <c:pt idx="3">
                  <c:v>35.119999999999997</c:v>
                </c:pt>
                <c:pt idx="4">
                  <c:v>36.5</c:v>
                </c:pt>
              </c:numCache>
            </c:numRef>
          </c:val>
          <c:extLst>
            <c:ext xmlns:c16="http://schemas.microsoft.com/office/drawing/2014/chart" uri="{C3380CC4-5D6E-409C-BE32-E72D297353CC}">
              <c16:uniqueId val="{00000000-2366-4582-832B-94DB2B53E1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2366-4582-832B-94DB2B53E1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83.91</c:v>
                </c:pt>
                <c:pt idx="1">
                  <c:v>79.81</c:v>
                </c:pt>
                <c:pt idx="2">
                  <c:v>77.430000000000007</c:v>
                </c:pt>
                <c:pt idx="3">
                  <c:v>77.23</c:v>
                </c:pt>
                <c:pt idx="4">
                  <c:v>73.569999999999993</c:v>
                </c:pt>
              </c:numCache>
            </c:numRef>
          </c:val>
          <c:extLst>
            <c:ext xmlns:c16="http://schemas.microsoft.com/office/drawing/2014/chart" uri="{C3380CC4-5D6E-409C-BE32-E72D297353CC}">
              <c16:uniqueId val="{00000000-BA03-4E04-BEF0-DD23FA2F44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BA03-4E04-BEF0-DD23FA2F44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111.86</c:v>
                </c:pt>
                <c:pt idx="1">
                  <c:v>111.98</c:v>
                </c:pt>
                <c:pt idx="2">
                  <c:v>107.91</c:v>
                </c:pt>
                <c:pt idx="3">
                  <c:v>105.51</c:v>
                </c:pt>
                <c:pt idx="4">
                  <c:v>102.26</c:v>
                </c:pt>
              </c:numCache>
            </c:numRef>
          </c:val>
          <c:extLst>
            <c:ext xmlns:c16="http://schemas.microsoft.com/office/drawing/2014/chart" uri="{C3380CC4-5D6E-409C-BE32-E72D297353CC}">
              <c16:uniqueId val="{00000000-0EDF-4E56-B32A-BAEFBED905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0EDF-4E56-B32A-BAEFBED905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37.47</c:v>
                </c:pt>
                <c:pt idx="1">
                  <c:v>48.48</c:v>
                </c:pt>
                <c:pt idx="2">
                  <c:v>50.45</c:v>
                </c:pt>
                <c:pt idx="3">
                  <c:v>50.51</c:v>
                </c:pt>
                <c:pt idx="4">
                  <c:v>51.85</c:v>
                </c:pt>
              </c:numCache>
            </c:numRef>
          </c:val>
          <c:extLst>
            <c:ext xmlns:c16="http://schemas.microsoft.com/office/drawing/2014/chart" uri="{C3380CC4-5D6E-409C-BE32-E72D297353CC}">
              <c16:uniqueId val="{00000000-07AB-46A9-A113-4659A1A6E2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07AB-46A9-A113-4659A1A6E2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4.46</c:v>
                </c:pt>
                <c:pt idx="1">
                  <c:v>3.53</c:v>
                </c:pt>
                <c:pt idx="2">
                  <c:v>4.2</c:v>
                </c:pt>
                <c:pt idx="3">
                  <c:v>24.1</c:v>
                </c:pt>
                <c:pt idx="4">
                  <c:v>27.01</c:v>
                </c:pt>
              </c:numCache>
            </c:numRef>
          </c:val>
          <c:extLst>
            <c:ext xmlns:c16="http://schemas.microsoft.com/office/drawing/2014/chart" uri="{C3380CC4-5D6E-409C-BE32-E72D297353CC}">
              <c16:uniqueId val="{00000000-650D-4834-8770-72A901C7B6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650D-4834-8770-72A901C7B6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63-4CA1-B464-C24EE6A035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5363-4CA1-B464-C24EE6A035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738.45</c:v>
                </c:pt>
                <c:pt idx="1">
                  <c:v>136.49</c:v>
                </c:pt>
                <c:pt idx="2">
                  <c:v>190.88</c:v>
                </c:pt>
                <c:pt idx="3">
                  <c:v>191.96</c:v>
                </c:pt>
                <c:pt idx="4">
                  <c:v>241.55</c:v>
                </c:pt>
              </c:numCache>
            </c:numRef>
          </c:val>
          <c:extLst>
            <c:ext xmlns:c16="http://schemas.microsoft.com/office/drawing/2014/chart" uri="{C3380CC4-5D6E-409C-BE32-E72D297353CC}">
              <c16:uniqueId val="{00000000-B7E3-43B8-8904-37493DCDCA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B7E3-43B8-8904-37493DCDCA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473.34</c:v>
                </c:pt>
                <c:pt idx="1">
                  <c:v>499.2</c:v>
                </c:pt>
                <c:pt idx="2">
                  <c:v>503.43</c:v>
                </c:pt>
                <c:pt idx="3">
                  <c:v>531.95000000000005</c:v>
                </c:pt>
                <c:pt idx="4">
                  <c:v>553.6</c:v>
                </c:pt>
              </c:numCache>
            </c:numRef>
          </c:val>
          <c:extLst>
            <c:ext xmlns:c16="http://schemas.microsoft.com/office/drawing/2014/chart" uri="{C3380CC4-5D6E-409C-BE32-E72D297353CC}">
              <c16:uniqueId val="{00000000-14B4-454A-A067-CB9F0D1E1B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14B4-454A-A067-CB9F0D1E1B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104.12</c:v>
                </c:pt>
                <c:pt idx="1">
                  <c:v>104.35</c:v>
                </c:pt>
                <c:pt idx="2">
                  <c:v>99.72</c:v>
                </c:pt>
                <c:pt idx="3">
                  <c:v>98.91</c:v>
                </c:pt>
                <c:pt idx="4">
                  <c:v>94.96</c:v>
                </c:pt>
              </c:numCache>
            </c:numRef>
          </c:val>
          <c:extLst>
            <c:ext xmlns:c16="http://schemas.microsoft.com/office/drawing/2014/chart" uri="{C3380CC4-5D6E-409C-BE32-E72D297353CC}">
              <c16:uniqueId val="{00000000-FDE7-482B-B111-11851AAA3F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FDE7-482B-B111-11851AAA3F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210.65</c:v>
                </c:pt>
                <c:pt idx="1">
                  <c:v>210.68</c:v>
                </c:pt>
                <c:pt idx="2">
                  <c:v>222.2</c:v>
                </c:pt>
                <c:pt idx="3">
                  <c:v>223.05</c:v>
                </c:pt>
                <c:pt idx="4">
                  <c:v>231.99</c:v>
                </c:pt>
              </c:numCache>
            </c:numRef>
          </c:val>
          <c:extLst>
            <c:ext xmlns:c16="http://schemas.microsoft.com/office/drawing/2014/chart" uri="{C3380CC4-5D6E-409C-BE32-E72D297353CC}">
              <c16:uniqueId val="{00000000-6C87-413B-AFF1-C954D9AF9D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6C87-413B-AFF1-C954D9AF9D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弟子屈町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7428</v>
      </c>
      <c r="AM8" s="59"/>
      <c r="AN8" s="59"/>
      <c r="AO8" s="59"/>
      <c r="AP8" s="59"/>
      <c r="AQ8" s="59"/>
      <c r="AR8" s="59"/>
      <c r="AS8" s="59"/>
      <c r="AT8" s="50">
        <f>データ!$S$6</f>
        <v>774.33</v>
      </c>
      <c r="AU8" s="51"/>
      <c r="AV8" s="51"/>
      <c r="AW8" s="51"/>
      <c r="AX8" s="51"/>
      <c r="AY8" s="51"/>
      <c r="AZ8" s="51"/>
      <c r="BA8" s="51"/>
      <c r="BB8" s="52">
        <f>データ!$T$6</f>
        <v>9.59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45.79</v>
      </c>
      <c r="J10" s="51"/>
      <c r="K10" s="51"/>
      <c r="L10" s="51"/>
      <c r="M10" s="51"/>
      <c r="N10" s="51"/>
      <c r="O10" s="62"/>
      <c r="P10" s="52">
        <f>データ!$P$6</f>
        <v>85.22</v>
      </c>
      <c r="Q10" s="52"/>
      <c r="R10" s="52"/>
      <c r="S10" s="52"/>
      <c r="T10" s="52"/>
      <c r="U10" s="52"/>
      <c r="V10" s="52"/>
      <c r="W10" s="59">
        <f>データ!$Q$6</f>
        <v>3834</v>
      </c>
      <c r="X10" s="59"/>
      <c r="Y10" s="59"/>
      <c r="Z10" s="59"/>
      <c r="AA10" s="59"/>
      <c r="AB10" s="59"/>
      <c r="AC10" s="59"/>
      <c r="AD10" s="2"/>
      <c r="AE10" s="2"/>
      <c r="AF10" s="2"/>
      <c r="AG10" s="2"/>
      <c r="AH10" s="4"/>
      <c r="AI10" s="4"/>
      <c r="AJ10" s="4"/>
      <c r="AK10" s="4"/>
      <c r="AL10" s="59">
        <f>データ!$U$6</f>
        <v>6256</v>
      </c>
      <c r="AM10" s="59"/>
      <c r="AN10" s="59"/>
      <c r="AO10" s="59"/>
      <c r="AP10" s="59"/>
      <c r="AQ10" s="59"/>
      <c r="AR10" s="59"/>
      <c r="AS10" s="59"/>
      <c r="AT10" s="50">
        <f>データ!$V$6</f>
        <v>36.56</v>
      </c>
      <c r="AU10" s="51"/>
      <c r="AV10" s="51"/>
      <c r="AW10" s="51"/>
      <c r="AX10" s="51"/>
      <c r="AY10" s="51"/>
      <c r="AZ10" s="51"/>
      <c r="BA10" s="51"/>
      <c r="BB10" s="52">
        <f>データ!$W$6</f>
        <v>171.12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yIEaFsNLjR8VKWHteedsHR+RPiPb/wAoKtbNE6JzLAS4TJRyoOAfn62NZ3mjQ+uqNw4ZFX8BBYziDPujMovg==" saltValue="dBuFX7BoCtfxBbfbnI9x0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16659</v>
      </c>
      <c r="D6" s="33">
        <f t="shared" si="3"/>
        <v>46</v>
      </c>
      <c r="E6" s="33">
        <f t="shared" si="3"/>
        <v>1</v>
      </c>
      <c r="F6" s="33">
        <f t="shared" si="3"/>
        <v>0</v>
      </c>
      <c r="G6" s="33">
        <f t="shared" si="3"/>
        <v>1</v>
      </c>
      <c r="H6" s="33" t="str">
        <f t="shared" si="3"/>
        <v>北海道　弟子屈町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45.79</v>
      </c>
      <c r="P6" s="34">
        <f t="shared" si="3"/>
        <v>85.22</v>
      </c>
      <c r="Q6" s="34">
        <f t="shared" si="3"/>
        <v>3834</v>
      </c>
      <c r="R6" s="34">
        <f t="shared" si="3"/>
        <v>7428</v>
      </c>
      <c r="S6" s="34">
        <f t="shared" si="3"/>
        <v>774.33</v>
      </c>
      <c r="T6" s="34">
        <f t="shared" si="3"/>
        <v>9.59</v>
      </c>
      <c r="U6" s="34">
        <f t="shared" si="3"/>
        <v>6256</v>
      </c>
      <c r="V6" s="34">
        <f t="shared" si="3"/>
        <v>36.56</v>
      </c>
      <c r="W6" s="34">
        <f t="shared" si="3"/>
        <v>171.12</v>
      </c>
      <c r="X6" s="35">
        <f>IF(X7="",NA(),X7)</f>
        <v>111.86</v>
      </c>
      <c r="Y6" s="35">
        <f t="shared" ref="Y6:AG6" si="4">IF(Y7="",NA(),Y7)</f>
        <v>111.98</v>
      </c>
      <c r="Z6" s="35">
        <f t="shared" si="4"/>
        <v>107.91</v>
      </c>
      <c r="AA6" s="35">
        <f t="shared" si="4"/>
        <v>105.51</v>
      </c>
      <c r="AB6" s="35">
        <f t="shared" si="4"/>
        <v>102.26</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738.45</v>
      </c>
      <c r="AU6" s="35">
        <f t="shared" ref="AU6:BC6" si="6">IF(AU7="",NA(),AU7)</f>
        <v>136.49</v>
      </c>
      <c r="AV6" s="35">
        <f t="shared" si="6"/>
        <v>190.88</v>
      </c>
      <c r="AW6" s="35">
        <f t="shared" si="6"/>
        <v>191.96</v>
      </c>
      <c r="AX6" s="35">
        <f t="shared" si="6"/>
        <v>241.55</v>
      </c>
      <c r="AY6" s="35">
        <f t="shared" si="6"/>
        <v>1164.51</v>
      </c>
      <c r="AZ6" s="35">
        <f t="shared" si="6"/>
        <v>434.72</v>
      </c>
      <c r="BA6" s="35">
        <f t="shared" si="6"/>
        <v>416.14</v>
      </c>
      <c r="BB6" s="35">
        <f t="shared" si="6"/>
        <v>371.89</v>
      </c>
      <c r="BC6" s="35">
        <f t="shared" si="6"/>
        <v>293.23</v>
      </c>
      <c r="BD6" s="34" t="str">
        <f>IF(BD7="","",IF(BD7="-","【-】","【"&amp;SUBSTITUTE(TEXT(BD7,"#,##0.00"),"-","△")&amp;"】"))</f>
        <v>【264.34】</v>
      </c>
      <c r="BE6" s="35">
        <f>IF(BE7="",NA(),BE7)</f>
        <v>473.34</v>
      </c>
      <c r="BF6" s="35">
        <f t="shared" ref="BF6:BN6" si="7">IF(BF7="",NA(),BF7)</f>
        <v>499.2</v>
      </c>
      <c r="BG6" s="35">
        <f t="shared" si="7"/>
        <v>503.43</v>
      </c>
      <c r="BH6" s="35">
        <f t="shared" si="7"/>
        <v>531.95000000000005</v>
      </c>
      <c r="BI6" s="35">
        <f t="shared" si="7"/>
        <v>553.6</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104.12</v>
      </c>
      <c r="BQ6" s="35">
        <f t="shared" ref="BQ6:BY6" si="8">IF(BQ7="",NA(),BQ7)</f>
        <v>104.35</v>
      </c>
      <c r="BR6" s="35">
        <f t="shared" si="8"/>
        <v>99.72</v>
      </c>
      <c r="BS6" s="35">
        <f t="shared" si="8"/>
        <v>98.91</v>
      </c>
      <c r="BT6" s="35">
        <f t="shared" si="8"/>
        <v>94.96</v>
      </c>
      <c r="BU6" s="35">
        <f t="shared" si="8"/>
        <v>90.64</v>
      </c>
      <c r="BV6" s="35">
        <f t="shared" si="8"/>
        <v>93.66</v>
      </c>
      <c r="BW6" s="35">
        <f t="shared" si="8"/>
        <v>92.76</v>
      </c>
      <c r="BX6" s="35">
        <f t="shared" si="8"/>
        <v>93.28</v>
      </c>
      <c r="BY6" s="35">
        <f t="shared" si="8"/>
        <v>87.51</v>
      </c>
      <c r="BZ6" s="34" t="str">
        <f>IF(BZ7="","",IF(BZ7="-","【-】","【"&amp;SUBSTITUTE(TEXT(BZ7,"#,##0.00"),"-","△")&amp;"】"))</f>
        <v>【104.36】</v>
      </c>
      <c r="CA6" s="35">
        <f>IF(CA7="",NA(),CA7)</f>
        <v>210.65</v>
      </c>
      <c r="CB6" s="35">
        <f t="shared" ref="CB6:CJ6" si="9">IF(CB7="",NA(),CB7)</f>
        <v>210.68</v>
      </c>
      <c r="CC6" s="35">
        <f t="shared" si="9"/>
        <v>222.2</v>
      </c>
      <c r="CD6" s="35">
        <f t="shared" si="9"/>
        <v>223.05</v>
      </c>
      <c r="CE6" s="35">
        <f t="shared" si="9"/>
        <v>231.99</v>
      </c>
      <c r="CF6" s="35">
        <f t="shared" si="9"/>
        <v>213.52</v>
      </c>
      <c r="CG6" s="35">
        <f t="shared" si="9"/>
        <v>208.21</v>
      </c>
      <c r="CH6" s="35">
        <f t="shared" si="9"/>
        <v>208.67</v>
      </c>
      <c r="CI6" s="35">
        <f t="shared" si="9"/>
        <v>208.29</v>
      </c>
      <c r="CJ6" s="35">
        <f t="shared" si="9"/>
        <v>218.42</v>
      </c>
      <c r="CK6" s="34" t="str">
        <f>IF(CK7="","",IF(CK7="-","【-】","【"&amp;SUBSTITUTE(TEXT(CK7,"#,##0.00"),"-","△")&amp;"】"))</f>
        <v>【165.71】</v>
      </c>
      <c r="CL6" s="35">
        <f>IF(CL7="",NA(),CL7)</f>
        <v>33.39</v>
      </c>
      <c r="CM6" s="35">
        <f t="shared" ref="CM6:CU6" si="10">IF(CM7="",NA(),CM7)</f>
        <v>33.950000000000003</v>
      </c>
      <c r="CN6" s="35">
        <f t="shared" si="10"/>
        <v>35.03</v>
      </c>
      <c r="CO6" s="35">
        <f t="shared" si="10"/>
        <v>35.119999999999997</v>
      </c>
      <c r="CP6" s="35">
        <f t="shared" si="10"/>
        <v>36.5</v>
      </c>
      <c r="CQ6" s="35">
        <f t="shared" si="10"/>
        <v>49.77</v>
      </c>
      <c r="CR6" s="35">
        <f t="shared" si="10"/>
        <v>49.22</v>
      </c>
      <c r="CS6" s="35">
        <f t="shared" si="10"/>
        <v>49.08</v>
      </c>
      <c r="CT6" s="35">
        <f t="shared" si="10"/>
        <v>49.32</v>
      </c>
      <c r="CU6" s="35">
        <f t="shared" si="10"/>
        <v>50.24</v>
      </c>
      <c r="CV6" s="34" t="str">
        <f>IF(CV7="","",IF(CV7="-","【-】","【"&amp;SUBSTITUTE(TEXT(CV7,"#,##0.00"),"-","△")&amp;"】"))</f>
        <v>【60.41】</v>
      </c>
      <c r="CW6" s="35">
        <f>IF(CW7="",NA(),CW7)</f>
        <v>83.91</v>
      </c>
      <c r="CX6" s="35">
        <f t="shared" ref="CX6:DF6" si="11">IF(CX7="",NA(),CX7)</f>
        <v>79.81</v>
      </c>
      <c r="CY6" s="35">
        <f t="shared" si="11"/>
        <v>77.430000000000007</v>
      </c>
      <c r="CZ6" s="35">
        <f t="shared" si="11"/>
        <v>77.23</v>
      </c>
      <c r="DA6" s="35">
        <f t="shared" si="11"/>
        <v>73.569999999999993</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37.47</v>
      </c>
      <c r="DI6" s="35">
        <f t="shared" ref="DI6:DQ6" si="12">IF(DI7="",NA(),DI7)</f>
        <v>48.48</v>
      </c>
      <c r="DJ6" s="35">
        <f t="shared" si="12"/>
        <v>50.45</v>
      </c>
      <c r="DK6" s="35">
        <f t="shared" si="12"/>
        <v>50.51</v>
      </c>
      <c r="DL6" s="35">
        <f t="shared" si="12"/>
        <v>51.85</v>
      </c>
      <c r="DM6" s="35">
        <f t="shared" si="12"/>
        <v>36.43</v>
      </c>
      <c r="DN6" s="35">
        <f t="shared" si="12"/>
        <v>46.12</v>
      </c>
      <c r="DO6" s="35">
        <f t="shared" si="12"/>
        <v>47.44</v>
      </c>
      <c r="DP6" s="35">
        <f t="shared" si="12"/>
        <v>48.3</v>
      </c>
      <c r="DQ6" s="35">
        <f t="shared" si="12"/>
        <v>45.14</v>
      </c>
      <c r="DR6" s="34" t="str">
        <f>IF(DR7="","",IF(DR7="-","【-】","【"&amp;SUBSTITUTE(TEXT(DR7,"#,##0.00"),"-","△")&amp;"】"))</f>
        <v>【48.12】</v>
      </c>
      <c r="DS6" s="35">
        <f>IF(DS7="",NA(),DS7)</f>
        <v>4.46</v>
      </c>
      <c r="DT6" s="35">
        <f t="shared" ref="DT6:EB6" si="13">IF(DT7="",NA(),DT7)</f>
        <v>3.53</v>
      </c>
      <c r="DU6" s="35">
        <f t="shared" si="13"/>
        <v>4.2</v>
      </c>
      <c r="DV6" s="35">
        <f t="shared" si="13"/>
        <v>24.1</v>
      </c>
      <c r="DW6" s="35">
        <f t="shared" si="13"/>
        <v>27.01</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0.78</v>
      </c>
      <c r="EE6" s="35">
        <f t="shared" ref="EE6:EM6" si="14">IF(EE7="",NA(),EE7)</f>
        <v>1.36</v>
      </c>
      <c r="EF6" s="34">
        <f t="shared" si="14"/>
        <v>0</v>
      </c>
      <c r="EG6" s="35">
        <f t="shared" si="14"/>
        <v>0.86</v>
      </c>
      <c r="EH6" s="35">
        <f t="shared" si="14"/>
        <v>1.1100000000000001</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16659</v>
      </c>
      <c r="D7" s="37">
        <v>46</v>
      </c>
      <c r="E7" s="37">
        <v>1</v>
      </c>
      <c r="F7" s="37">
        <v>0</v>
      </c>
      <c r="G7" s="37">
        <v>1</v>
      </c>
      <c r="H7" s="37" t="s">
        <v>104</v>
      </c>
      <c r="I7" s="37" t="s">
        <v>105</v>
      </c>
      <c r="J7" s="37" t="s">
        <v>106</v>
      </c>
      <c r="K7" s="37" t="s">
        <v>107</v>
      </c>
      <c r="L7" s="37" t="s">
        <v>108</v>
      </c>
      <c r="M7" s="37" t="s">
        <v>109</v>
      </c>
      <c r="N7" s="38" t="s">
        <v>110</v>
      </c>
      <c r="O7" s="38">
        <v>45.79</v>
      </c>
      <c r="P7" s="38">
        <v>85.22</v>
      </c>
      <c r="Q7" s="38">
        <v>3834</v>
      </c>
      <c r="R7" s="38">
        <v>7428</v>
      </c>
      <c r="S7" s="38">
        <v>774.33</v>
      </c>
      <c r="T7" s="38">
        <v>9.59</v>
      </c>
      <c r="U7" s="38">
        <v>6256</v>
      </c>
      <c r="V7" s="38">
        <v>36.56</v>
      </c>
      <c r="W7" s="38">
        <v>171.12</v>
      </c>
      <c r="X7" s="38">
        <v>111.86</v>
      </c>
      <c r="Y7" s="38">
        <v>111.98</v>
      </c>
      <c r="Z7" s="38">
        <v>107.91</v>
      </c>
      <c r="AA7" s="38">
        <v>105.51</v>
      </c>
      <c r="AB7" s="38">
        <v>102.26</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738.45</v>
      </c>
      <c r="AU7" s="38">
        <v>136.49</v>
      </c>
      <c r="AV7" s="38">
        <v>190.88</v>
      </c>
      <c r="AW7" s="38">
        <v>191.96</v>
      </c>
      <c r="AX7" s="38">
        <v>241.55</v>
      </c>
      <c r="AY7" s="38">
        <v>1164.51</v>
      </c>
      <c r="AZ7" s="38">
        <v>434.72</v>
      </c>
      <c r="BA7" s="38">
        <v>416.14</v>
      </c>
      <c r="BB7" s="38">
        <v>371.89</v>
      </c>
      <c r="BC7" s="38">
        <v>293.23</v>
      </c>
      <c r="BD7" s="38">
        <v>264.33999999999997</v>
      </c>
      <c r="BE7" s="38">
        <v>473.34</v>
      </c>
      <c r="BF7" s="38">
        <v>499.2</v>
      </c>
      <c r="BG7" s="38">
        <v>503.43</v>
      </c>
      <c r="BH7" s="38">
        <v>531.95000000000005</v>
      </c>
      <c r="BI7" s="38">
        <v>553.6</v>
      </c>
      <c r="BJ7" s="38">
        <v>498.27</v>
      </c>
      <c r="BK7" s="38">
        <v>495.76</v>
      </c>
      <c r="BL7" s="38">
        <v>487.22</v>
      </c>
      <c r="BM7" s="38">
        <v>483.11</v>
      </c>
      <c r="BN7" s="38">
        <v>542.29999999999995</v>
      </c>
      <c r="BO7" s="38">
        <v>274.27</v>
      </c>
      <c r="BP7" s="38">
        <v>104.12</v>
      </c>
      <c r="BQ7" s="38">
        <v>104.35</v>
      </c>
      <c r="BR7" s="38">
        <v>99.72</v>
      </c>
      <c r="BS7" s="38">
        <v>98.91</v>
      </c>
      <c r="BT7" s="38">
        <v>94.96</v>
      </c>
      <c r="BU7" s="38">
        <v>90.64</v>
      </c>
      <c r="BV7" s="38">
        <v>93.66</v>
      </c>
      <c r="BW7" s="38">
        <v>92.76</v>
      </c>
      <c r="BX7" s="38">
        <v>93.28</v>
      </c>
      <c r="BY7" s="38">
        <v>87.51</v>
      </c>
      <c r="BZ7" s="38">
        <v>104.36</v>
      </c>
      <c r="CA7" s="38">
        <v>210.65</v>
      </c>
      <c r="CB7" s="38">
        <v>210.68</v>
      </c>
      <c r="CC7" s="38">
        <v>222.2</v>
      </c>
      <c r="CD7" s="38">
        <v>223.05</v>
      </c>
      <c r="CE7" s="38">
        <v>231.99</v>
      </c>
      <c r="CF7" s="38">
        <v>213.52</v>
      </c>
      <c r="CG7" s="38">
        <v>208.21</v>
      </c>
      <c r="CH7" s="38">
        <v>208.67</v>
      </c>
      <c r="CI7" s="38">
        <v>208.29</v>
      </c>
      <c r="CJ7" s="38">
        <v>218.42</v>
      </c>
      <c r="CK7" s="38">
        <v>165.71</v>
      </c>
      <c r="CL7" s="38">
        <v>33.39</v>
      </c>
      <c r="CM7" s="38">
        <v>33.950000000000003</v>
      </c>
      <c r="CN7" s="38">
        <v>35.03</v>
      </c>
      <c r="CO7" s="38">
        <v>35.119999999999997</v>
      </c>
      <c r="CP7" s="38">
        <v>36.5</v>
      </c>
      <c r="CQ7" s="38">
        <v>49.77</v>
      </c>
      <c r="CR7" s="38">
        <v>49.22</v>
      </c>
      <c r="CS7" s="38">
        <v>49.08</v>
      </c>
      <c r="CT7" s="38">
        <v>49.32</v>
      </c>
      <c r="CU7" s="38">
        <v>50.24</v>
      </c>
      <c r="CV7" s="38">
        <v>60.41</v>
      </c>
      <c r="CW7" s="38">
        <v>83.91</v>
      </c>
      <c r="CX7" s="38">
        <v>79.81</v>
      </c>
      <c r="CY7" s="38">
        <v>77.430000000000007</v>
      </c>
      <c r="CZ7" s="38">
        <v>77.23</v>
      </c>
      <c r="DA7" s="38">
        <v>73.569999999999993</v>
      </c>
      <c r="DB7" s="38">
        <v>79.98</v>
      </c>
      <c r="DC7" s="38">
        <v>79.48</v>
      </c>
      <c r="DD7" s="38">
        <v>79.3</v>
      </c>
      <c r="DE7" s="38">
        <v>79.34</v>
      </c>
      <c r="DF7" s="38">
        <v>78.650000000000006</v>
      </c>
      <c r="DG7" s="38">
        <v>89.93</v>
      </c>
      <c r="DH7" s="38">
        <v>37.47</v>
      </c>
      <c r="DI7" s="38">
        <v>48.48</v>
      </c>
      <c r="DJ7" s="38">
        <v>50.45</v>
      </c>
      <c r="DK7" s="38">
        <v>50.51</v>
      </c>
      <c r="DL7" s="38">
        <v>51.85</v>
      </c>
      <c r="DM7" s="38">
        <v>36.43</v>
      </c>
      <c r="DN7" s="38">
        <v>46.12</v>
      </c>
      <c r="DO7" s="38">
        <v>47.44</v>
      </c>
      <c r="DP7" s="38">
        <v>48.3</v>
      </c>
      <c r="DQ7" s="38">
        <v>45.14</v>
      </c>
      <c r="DR7" s="38">
        <v>48.12</v>
      </c>
      <c r="DS7" s="38">
        <v>4.46</v>
      </c>
      <c r="DT7" s="38">
        <v>3.53</v>
      </c>
      <c r="DU7" s="38">
        <v>4.2</v>
      </c>
      <c r="DV7" s="38">
        <v>24.1</v>
      </c>
      <c r="DW7" s="38">
        <v>27.01</v>
      </c>
      <c r="DX7" s="38">
        <v>8.7200000000000006</v>
      </c>
      <c r="DY7" s="38">
        <v>9.86</v>
      </c>
      <c r="DZ7" s="38">
        <v>11.16</v>
      </c>
      <c r="EA7" s="38">
        <v>12.43</v>
      </c>
      <c r="EB7" s="38">
        <v>13.58</v>
      </c>
      <c r="EC7" s="38">
        <v>15.89</v>
      </c>
      <c r="ED7" s="38">
        <v>0.78</v>
      </c>
      <c r="EE7" s="38">
        <v>1.36</v>
      </c>
      <c r="EF7" s="38">
        <v>0</v>
      </c>
      <c r="EG7" s="38">
        <v>0.86</v>
      </c>
      <c r="EH7" s="38">
        <v>1.1100000000000001</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W18117</cp:lastModifiedBy>
  <cp:lastPrinted>2019-01-30T01:35:10Z</cp:lastPrinted>
  <dcterms:created xsi:type="dcterms:W3CDTF">2018-12-03T08:25:23Z</dcterms:created>
  <dcterms:modified xsi:type="dcterms:W3CDTF">2019-01-30T01:35:11Z</dcterms:modified>
  <cp:category/>
</cp:coreProperties>
</file>