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7"/>
  <workbookPr/>
  <mc:AlternateContent xmlns:mc="http://schemas.openxmlformats.org/markup-compatibility/2006">
    <mc:Choice Requires="x15">
      <x15ac:absPath xmlns:x15ac="http://schemas.microsoft.com/office/spreadsheetml/2010/11/ac" url="G:\1_各課文書\11水道課\114設計係\【重要】◎平成29からのフォルダー\R4\06 財政関係\【経営比較分析表】2021_016659_47_1718\"/>
    </mc:Choice>
  </mc:AlternateContent>
  <xr:revisionPtr revIDLastSave="0" documentId="13_ncr:1_{E4B00209-5CA9-40EA-BA3B-D5C71742738F}" xr6:coauthVersionLast="36" xr6:coauthVersionMax="36" xr10:uidLastSave="{00000000-0000-0000-0000-000000000000}"/>
  <workbookProtection workbookAlgorithmName="SHA-512" workbookHashValue="q4fT+Z33q31t8adUN48WOn1ekXNgmN/8qoT226d6EurLN1PdDq7aKDAF6zzk8OLXmJeEJgq1Deuk2vIuSdmC4Q==" workbookSaltValue="2bPysC+LibNifCa6gcEmug=="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6" i="4"/>
  <c r="AT10" i="4"/>
  <c r="AL10" i="4"/>
  <c r="AD10" i="4"/>
  <c r="I10" i="4"/>
  <c r="B10" i="4"/>
  <c r="P8" i="4"/>
  <c r="I8" i="4"/>
</calcChain>
</file>

<file path=xl/sharedStrings.xml><?xml version="1.0" encoding="utf-8"?>
<sst xmlns="http://schemas.openxmlformats.org/spreadsheetml/2006/main" count="237" uniqueCount="119">
  <si>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</si>
  <si>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</si>
  <si>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</si>
  <si>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</si>
  <si>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</si>
  <si>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</si>
  <si>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</si>
  <si>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</si>
  <si>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</si>
  <si>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</si>
  <si>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</si>
  <si>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</si>
  <si>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</si>
  <si>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</si>
  <si>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</si>
  <si>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</si>
  <si>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</si>
  <si>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</si>
  <si>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</si>
  <si>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</si>
  <si>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</si>
  <si>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</si>
  <si>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</si>
  <si>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</si>
  <si>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</si>
  <si>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</si>
  <si>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</si>
  <si>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</si>
  <si>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</si>
  <si>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</si>
  <si>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</si>
  <si>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</si>
  <si>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</si>
  <si>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</si>
  <si>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</si>
  <si>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</si>
  <si>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</si>
  <si>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</si>
  <si>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</si>
  <si>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</si>
  <si>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</si>
  <si>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</si>
  <si>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</si>
  <si>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</si>
  <si>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</si>
  <si>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</si>
  <si>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</si>
  <si>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</si>
  <si>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</si>
  <si>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</si>
  <si>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</si>
  <si>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</si>
  <si>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</si>
  <si>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</si>
  <si>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</si>
  <si>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</si>
  <si>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</si>
  <si>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</si>
  <si>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</si>
  <si>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</si>
  <si>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</si>
  <si>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</si>
  <si>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</si>
  <si>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</si>
  <si>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</si>
  <si>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</si>
  <si>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</si>
  <si>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</si>
  <si>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</si>
  <si>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</si>
  <si>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</si>
  <si>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</si>
  <si>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</si>
  <si>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</si>
  <si>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</si>
  <si>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</si>
  <si>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</si>
  <si>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</si>
  <si>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</si>
  <si>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</si>
  <si>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</si>
  <si>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</si>
  <si>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</si>
  <si>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</si>
  <si>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</si>
  <si>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</si>
  <si>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</si>
  <si>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</si>
  <si>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</si>
  <si>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</si>
  <si>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</si>
  <si>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</si>
  <si>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</si>
  <si>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</si>
  <si>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</si>
  <si>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</si>
  <si>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</si>
  <si>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弟子屈町</t>
  </si>
  <si>
    <t>法非適用</t>
  </si>
  <si>
    <t>下水道事業</t>
  </si>
  <si>
    <t>特定環境保全公共下水道</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</si>
  <si>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</si>
  <si>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</si>
  <si>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</si>
  <si>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</si>
  <si>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</si>
  <si>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</si>
  <si>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</si>
  <si>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</si>
  <si>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</si>
  <si>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</si>
  <si>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</si>
  <si>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</si>
  <si>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</si>
  <si>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</si>
  <si>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</si>
  <si>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特定環境保全公共下水道の老朽化に関しては、汚水処理場は公共下水道の施設に接続しているため、対象となるのは管渠のみとなります。
　管渠は平成28年度より建設が始まり、標準耐用年数が50年のため、当面は老朽化の問題はありません。</t>
    <phoneticPr fontId="4"/>
  </si>
  <si>
    <t>　これからは本格的に起債償還が開始され、それに伴い費用が増加しますが、収入の大幅な増加は見込めなく、経営状況の改善は厳しい状況が続きます。そのため、一般会計繰入金の依存率も大きくなると考えられます。今後は、経費の見直しをして、少しでも一般会計繰入金を少なくする努力を行い、財政状況によりますが、料金改定も視野に入れつつ運営を行う必要があります。
　また、事業規模が極めて小さい事から、下水道事業特別会計の法適化を行う際に、公共下水道事業との統合も検討いたします。</t>
    <phoneticPr fontId="4"/>
  </si>
  <si>
    <t>　経営の健全性・効率性については類似団体平均より悪い結果となっております。これは当団体の区域が極めて限定的で、区域内人口が少なく、収入も少ない事に起因するものです。
　現状としては、起債元金の償還が始まり、収入に対して費用が大きくなったため汚水処理原価が高く、経費回収率が低い状況となっております。また、起債償還が開始して間もない状況のため、企業債残高対事業規模比率も高い状況となっており、経営の健全性・効率性は悪い指標となっております。
　今後について、管渠整備は令和２年度で整備完了しております。よって整備に係る費用の発生はありませんが、水洗化人口もこれ以上増加する見込みがなく、それに伴い下水道使用料収入も大幅な増加は見込めない状況となっております。そのため、今後も一般会計繰入金に依存する状況がしばらく続く見込みです。このため公共下水道事業の運営状況や一般会計の運営状況を見つつ料金改定等の財源確保の対策を行う必要があります。
　処理場施設の利用状況については、公共下水道事業の処理場により処理を行っており、両事業合わせての利用率が施設利用率は80％を超えており、適切な数字と考えております。</t>
    <rPh sb="26" eb="28">
      <t>ケッカ</t>
    </rPh>
    <rPh sb="40" eb="41">
      <t>トウ</t>
    </rPh>
    <rPh sb="41" eb="43">
      <t>ダンタイ</t>
    </rPh>
    <rPh sb="492" eb="493">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</si>
</sst>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39</c:v>
                </c:pt>
                <c:pt idx="1">
                  <c:v>18</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D0D-454B-B776-280607D8972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0.09</c:v>
                </c:pt>
                <c:pt idx="2">
                  <c:v>0.06</c:v>
                </c:pt>
                <c:pt idx="3">
                  <c:v>0.02</c:v>
                </c:pt>
                <c:pt idx="4" formatCode="#,##0.00;&quot;△&quot;#,##0.00">
                  <c:v>0</c:v>
                </c:pt>
              </c:numCache>
            </c:numRef>
          </c:val>
          <c:smooth val="0"/>
          <c:extLst>
            <c:ext xmlns:c16="http://schemas.microsoft.com/office/drawing/2014/chart" uri="{C3380CC4-5D6E-409C-BE32-E72D297353CC}">
              <c16:uniqueId val="{00000001-1D0D-454B-B776-280607D8972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86.87</c:v>
                </c:pt>
                <c:pt idx="1">
                  <c:v>0</c:v>
                </c:pt>
                <c:pt idx="2">
                  <c:v>86.79</c:v>
                </c:pt>
                <c:pt idx="3">
                  <c:v>88.93</c:v>
                </c:pt>
                <c:pt idx="4">
                  <c:v>87.56</c:v>
                </c:pt>
              </c:numCache>
            </c:numRef>
          </c:val>
          <c:extLst>
            <c:ext xmlns:c16="http://schemas.microsoft.com/office/drawing/2014/chart" uri="{C3380CC4-5D6E-409C-BE32-E72D297353CC}">
              <c16:uniqueId val="{00000000-83E3-49B2-BB2F-2AD175EFAEC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37.08</c:v>
                </c:pt>
                <c:pt idx="1">
                  <c:v>37.46</c:v>
                </c:pt>
                <c:pt idx="2">
                  <c:v>37.65</c:v>
                </c:pt>
                <c:pt idx="3">
                  <c:v>36.71</c:v>
                </c:pt>
                <c:pt idx="4">
                  <c:v>33.799999999999997</c:v>
                </c:pt>
              </c:numCache>
            </c:numRef>
          </c:val>
          <c:smooth val="0"/>
          <c:extLst>
            <c:ext xmlns:c16="http://schemas.microsoft.com/office/drawing/2014/chart" uri="{C3380CC4-5D6E-409C-BE32-E72D297353CC}">
              <c16:uniqueId val="{00000001-83E3-49B2-BB2F-2AD175EFAEC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20</c:v>
                </c:pt>
                <c:pt idx="1">
                  <c:v>20</c:v>
                </c:pt>
                <c:pt idx="2">
                  <c:v>20</c:v>
                </c:pt>
                <c:pt idx="3">
                  <c:v>50</c:v>
                </c:pt>
                <c:pt idx="4">
                  <c:v>50</c:v>
                </c:pt>
              </c:numCache>
            </c:numRef>
          </c:val>
          <c:extLst>
            <c:ext xmlns:c16="http://schemas.microsoft.com/office/drawing/2014/chart" uri="{C3380CC4-5D6E-409C-BE32-E72D297353CC}">
              <c16:uniqueId val="{00000000-D3D2-4EBE-9A64-F9F88A67F29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67.22</c:v>
                </c:pt>
                <c:pt idx="1">
                  <c:v>67.459999999999994</c:v>
                </c:pt>
                <c:pt idx="2">
                  <c:v>67.37</c:v>
                </c:pt>
                <c:pt idx="3">
                  <c:v>70.05</c:v>
                </c:pt>
                <c:pt idx="4">
                  <c:v>67.09</c:v>
                </c:pt>
              </c:numCache>
            </c:numRef>
          </c:val>
          <c:smooth val="0"/>
          <c:extLst>
            <c:ext xmlns:c16="http://schemas.microsoft.com/office/drawing/2014/chart" uri="{C3380CC4-5D6E-409C-BE32-E72D297353CC}">
              <c16:uniqueId val="{00000001-D3D2-4EBE-9A64-F9F88A67F29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100</c:v>
                </c:pt>
                <c:pt idx="1">
                  <c:v>100</c:v>
                </c:pt>
                <c:pt idx="2">
                  <c:v>92.01</c:v>
                </c:pt>
                <c:pt idx="3">
                  <c:v>77.33</c:v>
                </c:pt>
                <c:pt idx="4">
                  <c:v>19.670000000000002</c:v>
                </c:pt>
              </c:numCache>
            </c:numRef>
          </c:val>
          <c:extLst>
            <c:ext xmlns:c16="http://schemas.microsoft.com/office/drawing/2014/chart" uri="{C3380CC4-5D6E-409C-BE32-E72D297353CC}">
              <c16:uniqueId val="{00000000-A87F-40BD-9D29-AB6D4B24FC1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87F-40BD-9D29-AB6D4B24FC1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D5A-4D81-912E-CE6FE94C50E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D5A-4D81-912E-CE6FE94C50E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D4A-440E-A7F9-F1C3F98CEB7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D4A-440E-A7F9-F1C3F98CEB7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1FE-4354-B800-544DA6FC257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1FE-4354-B800-544DA6FC257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83F-4896-8957-5B555A7297D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83F-4896-8957-5B555A7297D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88756.72</c:v>
                </c:pt>
                <c:pt idx="1">
                  <c:v>79556.98</c:v>
                </c:pt>
                <c:pt idx="2">
                  <c:v>39910.639999999999</c:v>
                </c:pt>
                <c:pt idx="3">
                  <c:v>37693.07</c:v>
                </c:pt>
                <c:pt idx="4">
                  <c:v>17027.099999999999</c:v>
                </c:pt>
              </c:numCache>
            </c:numRef>
          </c:val>
          <c:extLst>
            <c:ext xmlns:c16="http://schemas.microsoft.com/office/drawing/2014/chart" uri="{C3380CC4-5D6E-409C-BE32-E72D297353CC}">
              <c16:uniqueId val="{00000000-94C1-4115-8B51-A752DB23CAD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1223.96</c:v>
                </c:pt>
                <c:pt idx="1">
                  <c:v>1269.1500000000001</c:v>
                </c:pt>
                <c:pt idx="2">
                  <c:v>1087.96</c:v>
                </c:pt>
                <c:pt idx="3">
                  <c:v>1209.45</c:v>
                </c:pt>
                <c:pt idx="4">
                  <c:v>1042.6400000000001</c:v>
                </c:pt>
              </c:numCache>
            </c:numRef>
          </c:val>
          <c:smooth val="0"/>
          <c:extLst>
            <c:ext xmlns:c16="http://schemas.microsoft.com/office/drawing/2014/chart" uri="{C3380CC4-5D6E-409C-BE32-E72D297353CC}">
              <c16:uniqueId val="{00000001-94C1-4115-8B51-A752DB23CAD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0.86</c:v>
                </c:pt>
                <c:pt idx="1">
                  <c:v>1.1000000000000001</c:v>
                </c:pt>
                <c:pt idx="2">
                  <c:v>2.19</c:v>
                </c:pt>
                <c:pt idx="3">
                  <c:v>2.62</c:v>
                </c:pt>
                <c:pt idx="4">
                  <c:v>12.28</c:v>
                </c:pt>
              </c:numCache>
            </c:numRef>
          </c:val>
          <c:extLst>
            <c:ext xmlns:c16="http://schemas.microsoft.com/office/drawing/2014/chart" uri="{C3380CC4-5D6E-409C-BE32-E72D297353CC}">
              <c16:uniqueId val="{00000000-3DDE-45A0-A76D-9E567673770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61.54</c:v>
                </c:pt>
                <c:pt idx="1">
                  <c:v>63.97</c:v>
                </c:pt>
                <c:pt idx="2">
                  <c:v>59.67</c:v>
                </c:pt>
                <c:pt idx="3">
                  <c:v>55.93</c:v>
                </c:pt>
                <c:pt idx="4">
                  <c:v>55.76</c:v>
                </c:pt>
              </c:numCache>
            </c:numRef>
          </c:val>
          <c:smooth val="0"/>
          <c:extLst>
            <c:ext xmlns:c16="http://schemas.microsoft.com/office/drawing/2014/chart" uri="{C3380CC4-5D6E-409C-BE32-E72D297353CC}">
              <c16:uniqueId val="{00000001-3DDE-45A0-A76D-9E567673770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16014.43</c:v>
                </c:pt>
                <c:pt idx="1">
                  <c:v>11551.93</c:v>
                </c:pt>
                <c:pt idx="2">
                  <c:v>11983.26</c:v>
                </c:pt>
                <c:pt idx="3">
                  <c:v>10336.91</c:v>
                </c:pt>
                <c:pt idx="4">
                  <c:v>2359.5700000000002</c:v>
                </c:pt>
              </c:numCache>
            </c:numRef>
          </c:val>
          <c:extLst>
            <c:ext xmlns:c16="http://schemas.microsoft.com/office/drawing/2014/chart" uri="{C3380CC4-5D6E-409C-BE32-E72D297353CC}">
              <c16:uniqueId val="{00000000-179D-4C0D-97C5-F1A3E5F1278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267.86</c:v>
                </c:pt>
                <c:pt idx="1">
                  <c:v>256.82</c:v>
                </c:pt>
                <c:pt idx="2">
                  <c:v>270.60000000000002</c:v>
                </c:pt>
                <c:pt idx="3">
                  <c:v>289.60000000000002</c:v>
                </c:pt>
                <c:pt idx="4">
                  <c:v>296.14999999999998</c:v>
                </c:pt>
              </c:numCache>
            </c:numRef>
          </c:val>
          <c:smooth val="0"/>
          <c:extLst>
            <c:ext xmlns:c16="http://schemas.microsoft.com/office/drawing/2014/chart" uri="{C3380CC4-5D6E-409C-BE32-E72D297353CC}">
              <c16:uniqueId val="{00000001-179D-4C0D-97C5-F1A3E5F1278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Y49"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北海道　弟子屈町</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特定環境保全公共下水道</v>
      </c>
      <c r="Q8" s="66"/>
      <c r="R8" s="66"/>
      <c r="S8" s="66"/>
      <c r="T8" s="66"/>
      <c r="U8" s="66"/>
      <c r="V8" s="66"/>
      <c r="W8" s="66" t="str">
        <f>データ!L6</f>
        <v>D3</v>
      </c>
      <c r="X8" s="66"/>
      <c r="Y8" s="66"/>
      <c r="Z8" s="66"/>
      <c r="AA8" s="66"/>
      <c r="AB8" s="66"/>
      <c r="AC8" s="66"/>
      <c r="AD8" s="67" t="str">
        <f>データ!$M$6</f>
        <v>非設置</v>
      </c>
      <c r="AE8" s="67"/>
      <c r="AF8" s="67"/>
      <c r="AG8" s="67"/>
      <c r="AH8" s="67"/>
      <c r="AI8" s="67"/>
      <c r="AJ8" s="67"/>
      <c r="AK8" s="3"/>
      <c r="AL8" s="55">
        <f>データ!S6</f>
        <v>6840</v>
      </c>
      <c r="AM8" s="55"/>
      <c r="AN8" s="55"/>
      <c r="AO8" s="55"/>
      <c r="AP8" s="55"/>
      <c r="AQ8" s="55"/>
      <c r="AR8" s="55"/>
      <c r="AS8" s="55"/>
      <c r="AT8" s="54">
        <f>データ!T6</f>
        <v>774.33</v>
      </c>
      <c r="AU8" s="54"/>
      <c r="AV8" s="54"/>
      <c r="AW8" s="54"/>
      <c r="AX8" s="54"/>
      <c r="AY8" s="54"/>
      <c r="AZ8" s="54"/>
      <c r="BA8" s="54"/>
      <c r="BB8" s="54">
        <f>データ!U6</f>
        <v>8.83</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t="str">
        <f>データ!O6</f>
        <v>該当数値なし</v>
      </c>
      <c r="J10" s="54"/>
      <c r="K10" s="54"/>
      <c r="L10" s="54"/>
      <c r="M10" s="54"/>
      <c r="N10" s="54"/>
      <c r="O10" s="54"/>
      <c r="P10" s="54">
        <f>データ!P6</f>
        <v>0.15</v>
      </c>
      <c r="Q10" s="54"/>
      <c r="R10" s="54"/>
      <c r="S10" s="54"/>
      <c r="T10" s="54"/>
      <c r="U10" s="54"/>
      <c r="V10" s="54"/>
      <c r="W10" s="54">
        <f>データ!Q6</f>
        <v>0.36</v>
      </c>
      <c r="X10" s="54"/>
      <c r="Y10" s="54"/>
      <c r="Z10" s="54"/>
      <c r="AA10" s="54"/>
      <c r="AB10" s="54"/>
      <c r="AC10" s="54"/>
      <c r="AD10" s="55">
        <f>データ!R6</f>
        <v>4235</v>
      </c>
      <c r="AE10" s="55"/>
      <c r="AF10" s="55"/>
      <c r="AG10" s="55"/>
      <c r="AH10" s="55"/>
      <c r="AI10" s="55"/>
      <c r="AJ10" s="55"/>
      <c r="AK10" s="2"/>
      <c r="AL10" s="55">
        <f>データ!V6</f>
        <v>10</v>
      </c>
      <c r="AM10" s="55"/>
      <c r="AN10" s="55"/>
      <c r="AO10" s="55"/>
      <c r="AP10" s="55"/>
      <c r="AQ10" s="55"/>
      <c r="AR10" s="55"/>
      <c r="AS10" s="55"/>
      <c r="AT10" s="54">
        <f>データ!W6</f>
        <v>0.04</v>
      </c>
      <c r="AU10" s="54"/>
      <c r="AV10" s="54"/>
      <c r="AW10" s="54"/>
      <c r="AX10" s="54"/>
      <c r="AY10" s="54"/>
      <c r="AZ10" s="54"/>
      <c r="BA10" s="54"/>
      <c r="BB10" s="54">
        <f>データ!X6</f>
        <v>250</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118</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【1,201.79】</v>
      </c>
      <c r="I86" s="12" t="str">
        <f>データ!CA6</f>
        <v>【75.31】</v>
      </c>
      <c r="J86" s="12" t="str">
        <f>データ!CL6</f>
        <v>【216.39】</v>
      </c>
      <c r="K86" s="12" t="str">
        <f>データ!CW6</f>
        <v>【42.57】</v>
      </c>
      <c r="L86" s="12" t="str">
        <f>データ!DH6</f>
        <v>【85.24】</v>
      </c>
      <c r="M86" s="12" t="s">
        <v>43</v>
      </c>
      <c r="N86" s="12" t="s">
        <v>43</v>
      </c>
      <c r="O86" s="12" t="str">
        <f>データ!EO6</f>
        <v>【0.15】</v>
      </c>
    </row>
  </sheetData>
  <sheetProtection algorithmName="SHA-512" hashValue="fcmdZ7cN7AzjgmP2mlWxSNRWUQhBgCg/vKhRpLwnAJr5zoOV+CAQFvh88qCHK0tiiNpXUZXQ774qubm5QVg4Gg==" saltValue="mEAgSXEzwI37avx82USgk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55</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2021</v>
      </c>
      <c r="C6" s="19">
        <f t="shared" ref="C6:X6" si="3">C7</f>
        <v>16659</v>
      </c>
      <c r="D6" s="19">
        <f t="shared" si="3"/>
        <v>47</v>
      </c>
      <c r="E6" s="19">
        <f t="shared" si="3"/>
        <v>17</v>
      </c>
      <c r="F6" s="19">
        <f t="shared" si="3"/>
        <v>4</v>
      </c>
      <c r="G6" s="19">
        <f t="shared" si="3"/>
        <v>0</v>
      </c>
      <c r="H6" s="19" t="str">
        <f t="shared" si="3"/>
        <v>北海道　弟子屈町</v>
      </c>
      <c r="I6" s="19" t="str">
        <f t="shared" si="3"/>
        <v>法非適用</v>
      </c>
      <c r="J6" s="19" t="str">
        <f t="shared" si="3"/>
        <v>下水道事業</v>
      </c>
      <c r="K6" s="19" t="str">
        <f t="shared" si="3"/>
        <v>特定環境保全公共下水道</v>
      </c>
      <c r="L6" s="19" t="str">
        <f t="shared" si="3"/>
        <v>D3</v>
      </c>
      <c r="M6" s="19" t="str">
        <f t="shared" si="3"/>
        <v>非設置</v>
      </c>
      <c r="N6" s="20" t="str">
        <f t="shared" si="3"/>
        <v>-</v>
      </c>
      <c r="O6" s="20" t="str">
        <f t="shared" si="3"/>
        <v>該当数値なし</v>
      </c>
      <c r="P6" s="20">
        <f t="shared" si="3"/>
        <v>0.15</v>
      </c>
      <c r="Q6" s="20">
        <f t="shared" si="3"/>
        <v>0.36</v>
      </c>
      <c r="R6" s="20">
        <f t="shared" si="3"/>
        <v>4235</v>
      </c>
      <c r="S6" s="20">
        <f t="shared" si="3"/>
        <v>6840</v>
      </c>
      <c r="T6" s="20">
        <f t="shared" si="3"/>
        <v>774.33</v>
      </c>
      <c r="U6" s="20">
        <f t="shared" si="3"/>
        <v>8.83</v>
      </c>
      <c r="V6" s="20">
        <f t="shared" si="3"/>
        <v>10</v>
      </c>
      <c r="W6" s="20">
        <f t="shared" si="3"/>
        <v>0.04</v>
      </c>
      <c r="X6" s="20">
        <f t="shared" si="3"/>
        <v>250</v>
      </c>
      <c r="Y6" s="21">
        <f>IF(Y7="",NA(),Y7)</f>
        <v>100</v>
      </c>
      <c r="Z6" s="21">
        <f t="shared" ref="Z6:AH6" si="4">IF(Z7="",NA(),Z7)</f>
        <v>100</v>
      </c>
      <c r="AA6" s="21">
        <f t="shared" si="4"/>
        <v>92.01</v>
      </c>
      <c r="AB6" s="21">
        <f t="shared" si="4"/>
        <v>77.33</v>
      </c>
      <c r="AC6" s="21">
        <f t="shared" si="4"/>
        <v>19.670000000000002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88756.72</v>
      </c>
      <c r="BG6" s="21">
        <f t="shared" ref="BG6:BO6" si="7">IF(BG7="",NA(),BG7)</f>
        <v>79556.98</v>
      </c>
      <c r="BH6" s="21">
        <f t="shared" si="7"/>
        <v>39910.639999999999</v>
      </c>
      <c r="BI6" s="21">
        <f t="shared" si="7"/>
        <v>37693.07</v>
      </c>
      <c r="BJ6" s="21">
        <f t="shared" si="7"/>
        <v>17027.099999999999</v>
      </c>
      <c r="BK6" s="21">
        <f t="shared" si="7"/>
        <v>1223.96</v>
      </c>
      <c r="BL6" s="21">
        <f t="shared" si="7"/>
        <v>1269.1500000000001</v>
      </c>
      <c r="BM6" s="21">
        <f t="shared" si="7"/>
        <v>1087.96</v>
      </c>
      <c r="BN6" s="21">
        <f t="shared" si="7"/>
        <v>1209.45</v>
      </c>
      <c r="BO6" s="21">
        <f t="shared" si="7"/>
        <v>1042.6400000000001</v>
      </c>
      <c r="BP6" s="20" t="str">
        <f>IF(BP7="","",IF(BP7="-","【-】","【"&amp;SUBSTITUTE(TEXT(BP7,"#,##0.00"),"-","△")&amp;"】"))</f>
        <v>【1,201.79】</v>
      </c>
      <c r="BQ6" s="21">
        <f>IF(BQ7="",NA(),BQ7)</f>
        <v>0.86</v>
      </c>
      <c r="BR6" s="21">
        <f t="shared" ref="BR6:BZ6" si="8">IF(BR7="",NA(),BR7)</f>
        <v>1.1000000000000001</v>
      </c>
      <c r="BS6" s="21">
        <f t="shared" si="8"/>
        <v>2.19</v>
      </c>
      <c r="BT6" s="21">
        <f t="shared" si="8"/>
        <v>2.62</v>
      </c>
      <c r="BU6" s="21">
        <f t="shared" si="8"/>
        <v>12.28</v>
      </c>
      <c r="BV6" s="21">
        <f t="shared" si="8"/>
        <v>61.54</v>
      </c>
      <c r="BW6" s="21">
        <f t="shared" si="8"/>
        <v>63.97</v>
      </c>
      <c r="BX6" s="21">
        <f t="shared" si="8"/>
        <v>59.67</v>
      </c>
      <c r="BY6" s="21">
        <f t="shared" si="8"/>
        <v>55.93</v>
      </c>
      <c r="BZ6" s="21">
        <f t="shared" si="8"/>
        <v>55.76</v>
      </c>
      <c r="CA6" s="20" t="str">
        <f>IF(CA7="","",IF(CA7="-","【-】","【"&amp;SUBSTITUTE(TEXT(CA7,"#,##0.00"),"-","△")&amp;"】"))</f>
        <v>【75.31】</v>
      </c>
      <c r="CB6" s="21">
        <f>IF(CB7="",NA(),CB7)</f>
        <v>16014.43</v>
      </c>
      <c r="CC6" s="21">
        <f t="shared" ref="CC6:CK6" si="9">IF(CC7="",NA(),CC7)</f>
        <v>11551.93</v>
      </c>
      <c r="CD6" s="21">
        <f t="shared" si="9"/>
        <v>11983.26</v>
      </c>
      <c r="CE6" s="21">
        <f t="shared" si="9"/>
        <v>10336.91</v>
      </c>
      <c r="CF6" s="21">
        <f t="shared" si="9"/>
        <v>2359.5700000000002</v>
      </c>
      <c r="CG6" s="21">
        <f t="shared" si="9"/>
        <v>267.86</v>
      </c>
      <c r="CH6" s="21">
        <f t="shared" si="9"/>
        <v>256.82</v>
      </c>
      <c r="CI6" s="21">
        <f t="shared" si="9"/>
        <v>270.60000000000002</v>
      </c>
      <c r="CJ6" s="21">
        <f t="shared" si="9"/>
        <v>289.60000000000002</v>
      </c>
      <c r="CK6" s="21">
        <f t="shared" si="9"/>
        <v>296.14999999999998</v>
      </c>
      <c r="CL6" s="20" t="str">
        <f>IF(CL7="","",IF(CL7="-","【-】","【"&amp;SUBSTITUTE(TEXT(CL7,"#,##0.00"),"-","△")&amp;"】"))</f>
        <v>【216.39】</v>
      </c>
      <c r="CM6" s="21">
        <f>IF(CM7="",NA(),CM7)</f>
        <v>86.87</v>
      </c>
      <c r="CN6" s="21" t="str">
        <f t="shared" ref="CN6:CV6" si="10">IF(CN7="",NA(),CN7)</f>
        <v>-</v>
      </c>
      <c r="CO6" s="21">
        <f t="shared" si="10"/>
        <v>86.79</v>
      </c>
      <c r="CP6" s="21">
        <f t="shared" si="10"/>
        <v>88.93</v>
      </c>
      <c r="CQ6" s="21">
        <f t="shared" si="10"/>
        <v>87.56</v>
      </c>
      <c r="CR6" s="21">
        <f t="shared" si="10"/>
        <v>37.08</v>
      </c>
      <c r="CS6" s="21">
        <f t="shared" si="10"/>
        <v>37.46</v>
      </c>
      <c r="CT6" s="21">
        <f t="shared" si="10"/>
        <v>37.65</v>
      </c>
      <c r="CU6" s="21">
        <f t="shared" si="10"/>
        <v>36.71</v>
      </c>
      <c r="CV6" s="21">
        <f t="shared" si="10"/>
        <v>33.799999999999997</v>
      </c>
      <c r="CW6" s="20" t="str">
        <f>IF(CW7="","",IF(CW7="-","【-】","【"&amp;SUBSTITUTE(TEXT(CW7,"#,##0.00"),"-","△")&amp;"】"))</f>
        <v>【42.57】</v>
      </c>
      <c r="CX6" s="21">
        <f>IF(CX7="",NA(),CX7)</f>
        <v>20</v>
      </c>
      <c r="CY6" s="21">
        <f t="shared" ref="CY6:DG6" si="11">IF(CY7="",NA(),CY7)</f>
        <v>20</v>
      </c>
      <c r="CZ6" s="21">
        <f t="shared" si="11"/>
        <v>20</v>
      </c>
      <c r="DA6" s="21">
        <f t="shared" si="11"/>
        <v>50</v>
      </c>
      <c r="DB6" s="21">
        <f t="shared" si="11"/>
        <v>50</v>
      </c>
      <c r="DC6" s="21">
        <f t="shared" si="11"/>
        <v>67.22</v>
      </c>
      <c r="DD6" s="21">
        <f t="shared" si="11"/>
        <v>67.459999999999994</v>
      </c>
      <c r="DE6" s="21">
        <f t="shared" si="11"/>
        <v>67.37</v>
      </c>
      <c r="DF6" s="21">
        <f t="shared" si="11"/>
        <v>70.05</v>
      </c>
      <c r="DG6" s="21">
        <f t="shared" si="11"/>
        <v>67.09</v>
      </c>
      <c r="DH6" s="20" t="str">
        <f>IF(DH7="","",IF(DH7="-","【-】","【"&amp;SUBSTITUTE(TEXT(DH7,"#,##0.00"),"-","△")&amp;"】"))</f>
        <v>【85.24】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f>IF(EE7="",NA(),EE7)</f>
        <v>39</v>
      </c>
      <c r="EF6" s="21">
        <f t="shared" ref="EF6:EN6" si="14">IF(EF7="",NA(),EF7)</f>
        <v>18</v>
      </c>
      <c r="EG6" s="20">
        <f t="shared" si="14"/>
        <v>0</v>
      </c>
      <c r="EH6" s="20">
        <f t="shared" si="14"/>
        <v>0</v>
      </c>
      <c r="EI6" s="20">
        <f t="shared" si="14"/>
        <v>0</v>
      </c>
      <c r="EJ6" s="21">
        <f t="shared" si="14"/>
        <v>0.13</v>
      </c>
      <c r="EK6" s="21">
        <f t="shared" si="14"/>
        <v>0.09</v>
      </c>
      <c r="EL6" s="21">
        <f t="shared" si="14"/>
        <v>0.06</v>
      </c>
      <c r="EM6" s="21">
        <f t="shared" si="14"/>
        <v>0.02</v>
      </c>
      <c r="EN6" s="20">
        <f t="shared" si="14"/>
        <v>0</v>
      </c>
      <c r="EO6" s="20" t="str">
        <f>IF(EO7="","",IF(EO7="-","【-】","【"&amp;SUBSTITUTE(TEXT(EO7,"#,##0.00"),"-","△")&amp;"】"))</f>
        <v>【0.15】</v>
      </c>
    </row>
    <row r="7" spans="1:145" s="22" customFormat="1" x14ac:dyDescent="0.15">
      <c r="A7" s="14"/>
      <c r="B7" s="23">
        <v>2021</v>
      </c>
      <c r="C7" s="23">
        <v>16659</v>
      </c>
      <c r="D7" s="23">
        <v>47</v>
      </c>
      <c r="E7" s="23">
        <v>17</v>
      </c>
      <c r="F7" s="23">
        <v>4</v>
      </c>
      <c r="G7" s="23">
        <v>0</v>
      </c>
      <c r="H7" s="23" t="s">
        <v>97</v>
      </c>
      <c r="I7" s="23" t="s">
        <v>98</v>
      </c>
      <c r="J7" s="23" t="s">
        <v>99</v>
      </c>
      <c r="K7" s="23" t="s">
        <v>100</v>
      </c>
      <c r="L7" s="23" t="s">
        <v>101</v>
      </c>
      <c r="M7" s="23" t="s">
        <v>102</v>
      </c>
      <c r="N7" s="24" t="s">
        <v>103</v>
      </c>
      <c r="O7" s="24" t="s">
        <v>104</v>
      </c>
      <c r="P7" s="24">
        <v>0.15</v>
      </c>
      <c r="Q7" s="24">
        <v>0.36</v>
      </c>
      <c r="R7" s="24">
        <v>4235</v>
      </c>
      <c r="S7" s="24">
        <v>6840</v>
      </c>
      <c r="T7" s="24">
        <v>774.33</v>
      </c>
      <c r="U7" s="24">
        <v>8.83</v>
      </c>
      <c r="V7" s="24">
        <v>10</v>
      </c>
      <c r="W7" s="24">
        <v>0.04</v>
      </c>
      <c r="X7" s="24">
        <v>250</v>
      </c>
      <c r="Y7" s="24">
        <v>100</v>
      </c>
      <c r="Z7" s="24">
        <v>100</v>
      </c>
      <c r="AA7" s="24">
        <v>92.01</v>
      </c>
      <c r="AB7" s="24">
        <v>77.33</v>
      </c>
      <c r="AC7" s="24">
        <v>19.670000000000002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88756.72</v>
      </c>
      <c r="BG7" s="24">
        <v>79556.98</v>
      </c>
      <c r="BH7" s="24">
        <v>39910.639999999999</v>
      </c>
      <c r="BI7" s="24">
        <v>37693.07</v>
      </c>
      <c r="BJ7" s="24">
        <v>17027.099999999999</v>
      </c>
      <c r="BK7" s="24">
        <v>1223.96</v>
      </c>
      <c r="BL7" s="24">
        <v>1269.1500000000001</v>
      </c>
      <c r="BM7" s="24">
        <v>1087.96</v>
      </c>
      <c r="BN7" s="24">
        <v>1209.45</v>
      </c>
      <c r="BO7" s="24">
        <v>1042.6400000000001</v>
      </c>
      <c r="BP7" s="24">
        <v>1201.79</v>
      </c>
      <c r="BQ7" s="24">
        <v>0.86</v>
      </c>
      <c r="BR7" s="24">
        <v>1.1000000000000001</v>
      </c>
      <c r="BS7" s="24">
        <v>2.19</v>
      </c>
      <c r="BT7" s="24">
        <v>2.62</v>
      </c>
      <c r="BU7" s="24">
        <v>12.28</v>
      </c>
      <c r="BV7" s="24">
        <v>61.54</v>
      </c>
      <c r="BW7" s="24">
        <v>63.97</v>
      </c>
      <c r="BX7" s="24">
        <v>59.67</v>
      </c>
      <c r="BY7" s="24">
        <v>55.93</v>
      </c>
      <c r="BZ7" s="24">
        <v>55.76</v>
      </c>
      <c r="CA7" s="24">
        <v>75.31</v>
      </c>
      <c r="CB7" s="24">
        <v>16014.43</v>
      </c>
      <c r="CC7" s="24">
        <v>11551.93</v>
      </c>
      <c r="CD7" s="24">
        <v>11983.26</v>
      </c>
      <c r="CE7" s="24">
        <v>10336.91</v>
      </c>
      <c r="CF7" s="24">
        <v>2359.5700000000002</v>
      </c>
      <c r="CG7" s="24">
        <v>267.86</v>
      </c>
      <c r="CH7" s="24">
        <v>256.82</v>
      </c>
      <c r="CI7" s="24">
        <v>270.60000000000002</v>
      </c>
      <c r="CJ7" s="24">
        <v>289.60000000000002</v>
      </c>
      <c r="CK7" s="24">
        <v>296.14999999999998</v>
      </c>
      <c r="CL7" s="24">
        <v>216.39</v>
      </c>
      <c r="CM7" s="24">
        <v>86.87</v>
      </c>
      <c r="CN7" s="24" t="s">
        <v>103</v>
      </c>
      <c r="CO7" s="24">
        <v>86.79</v>
      </c>
      <c r="CP7" s="24">
        <v>88.93</v>
      </c>
      <c r="CQ7" s="24">
        <v>87.56</v>
      </c>
      <c r="CR7" s="24">
        <v>37.08</v>
      </c>
      <c r="CS7" s="24">
        <v>37.46</v>
      </c>
      <c r="CT7" s="24">
        <v>37.65</v>
      </c>
      <c r="CU7" s="24">
        <v>36.71</v>
      </c>
      <c r="CV7" s="24">
        <v>33.799999999999997</v>
      </c>
      <c r="CW7" s="24">
        <v>42.57</v>
      </c>
      <c r="CX7" s="24">
        <v>20</v>
      </c>
      <c r="CY7" s="24">
        <v>20</v>
      </c>
      <c r="CZ7" s="24">
        <v>20</v>
      </c>
      <c r="DA7" s="24">
        <v>50</v>
      </c>
      <c r="DB7" s="24">
        <v>50</v>
      </c>
      <c r="DC7" s="24">
        <v>67.22</v>
      </c>
      <c r="DD7" s="24">
        <v>67.459999999999994</v>
      </c>
      <c r="DE7" s="24">
        <v>67.37</v>
      </c>
      <c r="DF7" s="24">
        <v>70.05</v>
      </c>
      <c r="DG7" s="24">
        <v>67.09</v>
      </c>
      <c r="DH7" s="24">
        <v>85.24</v>
      </c>
      <c r="DI7" s="24"/>
      <c r="DJ7" s="24"/>
      <c r="DK7" s="24"/>
      <c r="DL7" s="24"/>
      <c r="DM7" s="24"/>
      <c r="DN7" s="24"/>
      <c r="DO7" s="24"/>
      <c r="DP7" s="24"/>
      <c r="DQ7" s="24"/>
      <c r="DR7" s="24"/>
      <c r="DS7" s="24"/>
      <c r="DT7" s="24"/>
      <c r="DU7" s="24"/>
      <c r="DV7" s="24"/>
      <c r="DW7" s="24"/>
      <c r="DX7" s="24"/>
      <c r="DY7" s="24"/>
      <c r="DZ7" s="24"/>
      <c r="EA7" s="24"/>
      <c r="EB7" s="24"/>
      <c r="EC7" s="24"/>
      <c r="ED7" s="24"/>
      <c r="EE7" s="24">
        <v>39</v>
      </c>
      <c r="EF7" s="24">
        <v>18</v>
      </c>
      <c r="EG7" s="24">
        <v>0</v>
      </c>
      <c r="EH7" s="24">
        <v>0</v>
      </c>
      <c r="EI7" s="24">
        <v>0</v>
      </c>
      <c r="EJ7" s="24">
        <v>0.13</v>
      </c>
      <c r="EK7" s="24">
        <v>0.09</v>
      </c>
      <c r="EL7" s="24">
        <v>0.06</v>
      </c>
      <c r="EM7" s="24">
        <v>0.02</v>
      </c>
      <c r="EN7" s="24">
        <v>0</v>
      </c>
      <c r="EO7" s="24">
        <v>0.15</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110</v>
      </c>
    </row>
    <row r="12" spans="1:145" x14ac:dyDescent="0.15">
      <c r="B12">
        <v>1</v>
      </c>
      <c r="C12">
        <v>1</v>
      </c>
      <c r="D12">
        <v>1</v>
      </c>
      <c r="E12">
        <v>2</v>
      </c>
      <c r="F12">
        <v>3</v>
      </c>
      <c r="G12" t="s">
        <v>111</v>
      </c>
    </row>
    <row r="13" spans="1:145" x14ac:dyDescent="0.15">
      <c r="B13" t="s">
        <v>112</v>
      </c>
      <c r="C13" t="s">
        <v>112</v>
      </c>
      <c r="D13" t="s">
        <v>113</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W03006</cp:lastModifiedBy>
  <dcterms:created xsi:type="dcterms:W3CDTF">2023-01-12T23:55:45Z</dcterms:created>
  <dcterms:modified xsi:type="dcterms:W3CDTF">2023-01-18T05:28:44Z</dcterms:modified>
  <cp:category/>
</cp:coreProperties>
</file>