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1_各課文書\11水道課\113管理係\05 各種調査・通知\R5\37 経営比較分析表\"/>
    </mc:Choice>
  </mc:AlternateContent>
  <workbookProtection workbookAlgorithmName="SHA-512" workbookHashValue="pP1PhnjchDi0DZSHg4ti4qajnuY04mzF4EKxEaA2wIUtZUTcCYnDyI7/i6quong9ITOuS2HswJHzUMC42LaMJg==" workbookSaltValue="YZRE43cQV5q/hA34y9LJUw==" workbookSpinCount="100000" lockStructure="1"/>
  <bookViews>
    <workbookView xWindow="0" yWindow="0" windowWidth="15360" windowHeight="7635"/>
  </bookViews>
  <sheets>
    <sheet name="法適用_水道事業" sheetId="4" r:id="rId1"/>
    <sheet name="データ" sheetId="5" state="hidden" r:id="rId2"/>
  </sheets>
  <calcPr calcId="152511"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<sst xmlns="http://schemas.openxmlformats.org/spreadsheetml/2006/main" count="228" uniqueCount="114">
  <si>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</si>
  <si>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</si>
  <si>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</si>
  <si>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</si>
  <si>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</si>
  <si>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</si>
  <si>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</si>
  <si>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</si>
  <si>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</si>
  <si>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</si>
  <si>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</si>
  <si>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</si>
  <si>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</si>
  <si>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</si>
  <si>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</si>
  <si>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</si>
  <si>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</si>
  <si>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</si>
  <si>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</si>
  <si>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</si>
  <si>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</si>
  <si>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</si>
  <si>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</si>
  <si>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</si>
  <si>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</si>
  <si>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</si>
  <si>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</si>
  <si>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</si>
  <si>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</si>
  <si>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</si>
  <si>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</si>
  <si>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</si>
  <si>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</si>
  <si>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</si>
  <si>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</si>
  <si>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</si>
  <si>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</si>
  <si>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</si>
  <si>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</si>
  <si>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</si>
  <si>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</si>
  <si>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</si>
  <si>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</si>
  <si>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</si>
  <si>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</si>
  <si>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</si>
  <si>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</si>
  <si>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</si>
  <si>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</si>
  <si>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</si>
  <si>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</si>
  <si>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</si>
  <si>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</si>
  <si>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</si>
  <si>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</si>
  <si>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</si>
  <si>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</si>
  <si>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</si>
  <si>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</si>
  <si>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</si>
  <si>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</si>
  <si>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</si>
  <si>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</si>
  <si>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</si>
  <si>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</si>
  <si>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</si>
  <si>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</si>
  <si>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</si>
  <si>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</si>
  <si>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</si>
  <si>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</si>
  <si>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</si>
  <si>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</si>
  <si>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</si>
  <si>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</si>
  <si>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</si>
  <si>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</si>
  <si>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</si>
  <si>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</si>
  <si>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</si>
  <si>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</si>
  <si>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</si>
  <si>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</si>
  <si>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</si>
  <si>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</si>
  <si>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</si>
  <si>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</si>
  <si>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</si>
  <si>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</si>
  <si>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</si>
  <si>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</si>
  <si>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</si>
  <si>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</si>
  <si>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弟子屈町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</si>
  <si>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</si>
  <si>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</si>
  <si>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</si>
  <si>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</si>
  <si>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</si>
  <si>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</si>
  <si>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</si>
  <si>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</si>
  <si>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</si>
  <si>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</si>
  <si>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</si>
  <si>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</si>
  <si>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</si>
  <si>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</si>
  <si>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</si>
  <si>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</si>
  <si>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</si>
  <si>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①は減価償却がどの程度進んでいるかを、②は耐用年数を超えた管路の割合を表しており、資産老朽化の程度を示しています。
　①②共に類似団体平均値より高く、水道施設全体で老朽化が進んでいます。特に管路は老朽化が進んでいます。②管路経年化率は管路整備時期が集中していたこともあり増加が続いています。ペース以上に管路を更新することは困難であることから、今後も上昇が続く見込みとなっています。管路以外にも機械設備、メーター器等、定期的な更新や劣化状況を個別に判断する必要がある資産も多くあることから、計画的な更新を進めて行く必要があります。
　③管路更新率は、既存管路に対し更新した管路の割合を示すものです。１年間に更新できる延長には限りがあることから、重要度の高い管路、水道事故発生頻度が高い管路を中心に、計画的な更新を図る必要があります。</t>
    <rPh sb="118" eb="120">
      <t>カンロ</t>
    </rPh>
    <rPh sb="120" eb="122">
      <t>セイビ</t>
    </rPh>
    <rPh sb="122" eb="124">
      <t>ジキ</t>
    </rPh>
    <rPh sb="125" eb="127">
      <t>シュウチュウ</t>
    </rPh>
    <rPh sb="139" eb="140">
      <t>ツヅ</t>
    </rPh>
    <rPh sb="331" eb="333">
      <t>スイドウ</t>
    </rPh>
    <rPh sb="333" eb="335">
      <t>ジコ</t>
    </rPh>
    <rPh sb="335" eb="337">
      <t>ハッセイ</t>
    </rPh>
    <rPh sb="337" eb="339">
      <t>ヒンド</t>
    </rPh>
    <rPh sb="340" eb="341">
      <t>タカ</t>
    </rPh>
    <rPh sb="342" eb="344">
      <t>カンロ</t>
    </rPh>
    <rPh sb="349" eb="352">
      <t>ケイカクテキ</t>
    </rPh>
    <phoneticPr fontId="4"/>
  </si>
  <si>
    <t>　全体の指標を通し、料金収入の減少、物価上昇等による経費の増加等の要因により、悪化が続いています。
　経営の健全性・効率性では、人口減少の影響による料金収入の減少が続いており、有収率の向上、業務改善による経費節減等、経営効率化や料金収入の確保を進める必要があります。
　企業債残高は事業規模の縮小に伴い減少傾向にありますが、将来的な大規模な投資に向け、返済額を上限とした企業債借入額の抑制等により更なる債務残高を圧縮し、将来に渡る経営の安定化を図る必要があります。
　老朽化した資産は年々増加していますが、全ての資産を耐用年数で更新することは困難であることから、基幹管路、重要施設への経路を中心とした管路更新、機械設備等の計画的な更新を図り、効率的な資産の更新を図ります。</t>
    <rPh sb="114" eb="116">
      <t>リョウキン</t>
    </rPh>
    <rPh sb="116" eb="118">
      <t>シュウニュウ</t>
    </rPh>
    <rPh sb="119" eb="121">
      <t>カクホ</t>
    </rPh>
    <rPh sb="149" eb="150">
      <t>トモナ</t>
    </rPh>
    <rPh sb="151" eb="153">
      <t>ゲンショウ</t>
    </rPh>
    <rPh sb="166" eb="169">
      <t>ダイキボ</t>
    </rPh>
    <rPh sb="170" eb="172">
      <t>トウシ</t>
    </rPh>
    <rPh sb="173" eb="174">
      <t>ム</t>
    </rPh>
    <rPh sb="198" eb="199">
      <t>サラ</t>
    </rPh>
    <phoneticPr fontId="4"/>
  </si>
  <si>
    <t>　①経常収支比率は、単年度の収支状況を表しており、100%以上が経常利益があったことを示します。新型コロナウイルスの影響を主な要因として減少が続き、その影響は薄れましたが、人口減少の要因もありコロナ過以前に回復はしていません。
　③流動比率は償還期限が１年以内の債務に対する支払能力を示しています。100%を超えていることから、すぐに資金不足とはなりません。起債残高の減少により若干上昇していますが類似団体と比較すると低い傾向にあります。
　④企業債残高対給水収益比率は借入残高と料金収入の割合を示しています。水道施設更新のための投資による借入による残高の増加、料金収入の減少もあり上昇が続いています。返済額を上限とした事業規模に応じた投資により借入残高を抑制する必要があります。
　⑤料金回収率は水道水の供給に要した費用をどれだけ料金収入で賄えているかを示しています。100%を下回っていることから、料金収入以外の収入へ依存して事業運営しています。本年度は他会計との一括発注に伴う支出額及び負担金収入が増加したことにより大きく減少しています。料金収入の減少が続いていることから、料金収入の増収、経費削減により改善を図る必要があります。
　⑥給水原価は実際に使用された水道水１㎥当たりの費用を示しています。人口減少に伴い有収水量も減少傾向にあり、給水原価も上昇傾向にあります。
　⑦施設利用率は 配水能力に対して実際に配水された水量の割合を示しています。 人口減少等による配水量の減少により低下傾向にあることから、施設更新時にはダウンサイジング等を検討する必要があります。
　⑧有収率は配水量に対し実際に料金収入に反映した水量の割合を示します。専門的な調査の実施により漏水を解消したことで上昇しましたが、新たな漏水の発生により低下傾向にあるとから継続した調査等により維持、向上を図る必要があります。</t>
    <rPh sb="71" eb="72">
      <t>ツヅ</t>
    </rPh>
    <rPh sb="76" eb="78">
      <t>エイキョウ</t>
    </rPh>
    <rPh sb="79" eb="80">
      <t>ウス</t>
    </rPh>
    <rPh sb="86" eb="88">
      <t>ジンコウ</t>
    </rPh>
    <rPh sb="88" eb="90">
      <t>ゲンショウ</t>
    </rPh>
    <rPh sb="91" eb="93">
      <t>ヨウイン</t>
    </rPh>
    <rPh sb="99" eb="100">
      <t>カ</t>
    </rPh>
    <rPh sb="100" eb="102">
      <t>イゼン</t>
    </rPh>
    <rPh sb="103" eb="105">
      <t>カイフク</t>
    </rPh>
    <rPh sb="179" eb="181">
      <t>キサイ</t>
    </rPh>
    <rPh sb="181" eb="183">
      <t>ザンダカ</t>
    </rPh>
    <rPh sb="184" eb="186">
      <t>ゲンショウ</t>
    </rPh>
    <rPh sb="189" eb="191">
      <t>ジャッカン</t>
    </rPh>
    <rPh sb="191" eb="193">
      <t>ジョウショウ</t>
    </rPh>
    <rPh sb="425" eb="428">
      <t>ホンネンド</t>
    </rPh>
    <rPh sb="429" eb="430">
      <t>タ</t>
    </rPh>
    <rPh sb="430" eb="432">
      <t>カイケイ</t>
    </rPh>
    <rPh sb="434" eb="436">
      <t>イッカツ</t>
    </rPh>
    <rPh sb="436" eb="438">
      <t>ハッチュウ</t>
    </rPh>
    <rPh sb="439" eb="440">
      <t>トモナ</t>
    </rPh>
    <rPh sb="441" eb="443">
      <t>シシュツ</t>
    </rPh>
    <rPh sb="443" eb="444">
      <t>ガク</t>
    </rPh>
    <rPh sb="444" eb="445">
      <t>オヨ</t>
    </rPh>
    <rPh sb="446" eb="449">
      <t>フタンキン</t>
    </rPh>
    <rPh sb="449" eb="451">
      <t>シュウニュウ</t>
    </rPh>
    <rPh sb="452" eb="454">
      <t>ゾウカ</t>
    </rPh>
    <rPh sb="461" eb="462">
      <t>オオ</t>
    </rPh>
    <rPh sb="464" eb="466">
      <t>ゲンショウ</t>
    </rPh>
    <rPh sb="490" eb="492">
      <t>リョウキン</t>
    </rPh>
    <rPh sb="492" eb="494">
      <t>シュウニュウ</t>
    </rPh>
    <rPh sb="495" eb="497">
      <t>ゾウシュウ</t>
    </rPh>
    <rPh sb="758" eb="760">
      <t>ハッセイ</t>
    </rPh>
    <rPh sb="765" eb="767">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</si>
</sst>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0.64</c:v>
                </c:pt>
                <c:pt idx="1">
                  <c:v>0.33</c:v>
                </c:pt>
                <c:pt idx="2">
                  <c:v>0.83</c:v>
                </c:pt>
                <c:pt idx="3">
                  <c:v>0.45</c:v>
                </c:pt>
                <c:pt idx="4">
                  <c:v>0.23</c:v>
                </c:pt>
              </c:numCache>
            </c:numRef>
          </c:val>
          <c:extLst xmlns:c16r2="http://schemas.microsoft.com/office/drawing/2015/06/chart">
            <c:ext xmlns:c16="http://schemas.microsoft.com/office/drawing/2014/chart" uri="{C3380CC4-5D6E-409C-BE32-E72D297353CC}">
              <c16:uniqueId val="{00000000-8B0F-4BC9-A594-99A886A7F4E9}"/>
            </c:ext>
          </c:extLst>
        </c:ser>
        <c:dLbls>
          <c:showLegendKey val="0"/>
          <c:showVal val="0"/>
          <c:showCatName val="0"/>
          <c:showSerName val="0"/>
          <c:showPercent val="0"/>
          <c:showBubbleSize val="0"/>
        </c:dLbls>
        <c:gapWidth val="150"/>
        <c:axId val="477878848"/>
        <c:axId val="477871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xmlns:c16r2="http://schemas.microsoft.com/office/drawing/2015/06/chart">
            <c:ext xmlns:c16="http://schemas.microsoft.com/office/drawing/2014/chart" uri="{C3380CC4-5D6E-409C-BE32-E72D297353CC}">
              <c16:uniqueId val="{00000001-8B0F-4BC9-A594-99A886A7F4E9}"/>
            </c:ext>
          </c:extLst>
        </c:ser>
        <c:dLbls>
          <c:showLegendKey val="0"/>
          <c:showVal val="0"/>
          <c:showCatName val="0"/>
          <c:showSerName val="0"/>
          <c:showPercent val="0"/>
          <c:showBubbleSize val="0"/>
        </c:dLbls>
        <c:marker val="1"/>
        <c:smooth val="0"/>
        <c:axId val="477878848"/>
        <c:axId val="477871400"/>
      </c:lineChart>
      <c:dateAx>
        <c:axId val="477878848"/>
        <c:scaling>
          <c:orientation val="minMax"/>
        </c:scaling>
        <c:delete val="1"/>
        <c:axPos val="b"/>
        <c:numFmt formatCode="&quot;H&quot;yy" sourceLinked="1"/>
        <c:majorTickMark val="none"/>
        <c:minorTickMark val="none"/>
        <c:tickLblPos val="none"/>
        <c:crossAx val="477871400"/>
        <c:crosses val="autoZero"/>
        <c:auto val="1"/>
        <c:lblOffset val="100"/>
        <c:baseTimeUnit val="years"/>
      </c:dateAx>
      <c:valAx>
        <c:axId val="477871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87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37.31</c:v>
                </c:pt>
                <c:pt idx="1">
                  <c:v>33.119999999999997</c:v>
                </c:pt>
                <c:pt idx="2">
                  <c:v>30.57</c:v>
                </c:pt>
                <c:pt idx="3">
                  <c:v>30.56</c:v>
                </c:pt>
                <c:pt idx="4">
                  <c:v>30.7</c:v>
                </c:pt>
              </c:numCache>
            </c:numRef>
          </c:val>
          <c:extLst xmlns:c16r2="http://schemas.microsoft.com/office/drawing/2015/06/chart">
            <c:ext xmlns:c16="http://schemas.microsoft.com/office/drawing/2014/chart" uri="{C3380CC4-5D6E-409C-BE32-E72D297353CC}">
              <c16:uniqueId val="{00000000-D144-4452-A90E-68C981C2B2B9}"/>
            </c:ext>
          </c:extLst>
        </c:ser>
        <c:dLbls>
          <c:showLegendKey val="0"/>
          <c:showVal val="0"/>
          <c:showCatName val="0"/>
          <c:showSerName val="0"/>
          <c:showPercent val="0"/>
          <c:showBubbleSize val="0"/>
        </c:dLbls>
        <c:gapWidth val="150"/>
        <c:axId val="479014224"/>
        <c:axId val="47901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xmlns:c16r2="http://schemas.microsoft.com/office/drawing/2015/06/chart">
            <c:ext xmlns:c16="http://schemas.microsoft.com/office/drawing/2014/chart" uri="{C3380CC4-5D6E-409C-BE32-E72D297353CC}">
              <c16:uniqueId val="{00000001-D144-4452-A90E-68C981C2B2B9}"/>
            </c:ext>
          </c:extLst>
        </c:ser>
        <c:dLbls>
          <c:showLegendKey val="0"/>
          <c:showVal val="0"/>
          <c:showCatName val="0"/>
          <c:showSerName val="0"/>
          <c:showPercent val="0"/>
          <c:showBubbleSize val="0"/>
        </c:dLbls>
        <c:marker val="1"/>
        <c:smooth val="0"/>
        <c:axId val="479014224"/>
        <c:axId val="479015008"/>
      </c:lineChart>
      <c:dateAx>
        <c:axId val="479014224"/>
        <c:scaling>
          <c:orientation val="minMax"/>
        </c:scaling>
        <c:delete val="1"/>
        <c:axPos val="b"/>
        <c:numFmt formatCode="&quot;H&quot;yy" sourceLinked="1"/>
        <c:majorTickMark val="none"/>
        <c:minorTickMark val="none"/>
        <c:tickLblPos val="none"/>
        <c:crossAx val="479015008"/>
        <c:crosses val="autoZero"/>
        <c:auto val="1"/>
        <c:lblOffset val="100"/>
        <c:baseTimeUnit val="years"/>
      </c:dateAx>
      <c:valAx>
        <c:axId val="47901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01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70.849999999999994</c:v>
                </c:pt>
                <c:pt idx="1">
                  <c:v>76.86</c:v>
                </c:pt>
                <c:pt idx="2">
                  <c:v>80.69</c:v>
                </c:pt>
                <c:pt idx="3">
                  <c:v>79.55</c:v>
                </c:pt>
                <c:pt idx="4">
                  <c:v>76.790000000000006</c:v>
                </c:pt>
              </c:numCache>
            </c:numRef>
          </c:val>
          <c:extLst xmlns:c16r2="http://schemas.microsoft.com/office/drawing/2015/06/chart">
            <c:ext xmlns:c16="http://schemas.microsoft.com/office/drawing/2014/chart" uri="{C3380CC4-5D6E-409C-BE32-E72D297353CC}">
              <c16:uniqueId val="{00000000-7F7A-4EB7-A775-80014F781996}"/>
            </c:ext>
          </c:extLst>
        </c:ser>
        <c:dLbls>
          <c:showLegendKey val="0"/>
          <c:showVal val="0"/>
          <c:showCatName val="0"/>
          <c:showSerName val="0"/>
          <c:showPercent val="0"/>
          <c:showBubbleSize val="0"/>
        </c:dLbls>
        <c:gapWidth val="150"/>
        <c:axId val="479015400"/>
        <c:axId val="47901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xmlns:c16r2="http://schemas.microsoft.com/office/drawing/2015/06/chart">
            <c:ext xmlns:c16="http://schemas.microsoft.com/office/drawing/2014/chart" uri="{C3380CC4-5D6E-409C-BE32-E72D297353CC}">
              <c16:uniqueId val="{00000001-7F7A-4EB7-A775-80014F781996}"/>
            </c:ext>
          </c:extLst>
        </c:ser>
        <c:dLbls>
          <c:showLegendKey val="0"/>
          <c:showVal val="0"/>
          <c:showCatName val="0"/>
          <c:showSerName val="0"/>
          <c:showPercent val="0"/>
          <c:showBubbleSize val="0"/>
        </c:dLbls>
        <c:marker val="1"/>
        <c:smooth val="0"/>
        <c:axId val="479015400"/>
        <c:axId val="479015792"/>
      </c:lineChart>
      <c:dateAx>
        <c:axId val="479015400"/>
        <c:scaling>
          <c:orientation val="minMax"/>
        </c:scaling>
        <c:delete val="1"/>
        <c:axPos val="b"/>
        <c:numFmt formatCode="&quot;H&quot;yy" sourceLinked="1"/>
        <c:majorTickMark val="none"/>
        <c:minorTickMark val="none"/>
        <c:tickLblPos val="none"/>
        <c:crossAx val="479015792"/>
        <c:crosses val="autoZero"/>
        <c:auto val="1"/>
        <c:lblOffset val="100"/>
        <c:baseTimeUnit val="years"/>
      </c:dateAx>
      <c:valAx>
        <c:axId val="47901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01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104.42</c:v>
                </c:pt>
                <c:pt idx="1">
                  <c:v>101.12</c:v>
                </c:pt>
                <c:pt idx="2">
                  <c:v>100.27</c:v>
                </c:pt>
                <c:pt idx="3">
                  <c:v>100.46</c:v>
                </c:pt>
                <c:pt idx="4">
                  <c:v>101.28</c:v>
                </c:pt>
              </c:numCache>
            </c:numRef>
          </c:val>
          <c:extLst xmlns:c16r2="http://schemas.microsoft.com/office/drawing/2015/06/chart">
            <c:ext xmlns:c16="http://schemas.microsoft.com/office/drawing/2014/chart" uri="{C3380CC4-5D6E-409C-BE32-E72D297353CC}">
              <c16:uniqueId val="{00000000-FD8C-4642-AE54-22B325F2F0B2}"/>
            </c:ext>
          </c:extLst>
        </c:ser>
        <c:dLbls>
          <c:showLegendKey val="0"/>
          <c:showVal val="0"/>
          <c:showCatName val="0"/>
          <c:showSerName val="0"/>
          <c:showPercent val="0"/>
          <c:showBubbleSize val="0"/>
        </c:dLbls>
        <c:gapWidth val="150"/>
        <c:axId val="477877280"/>
        <c:axId val="477877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xmlns:c16r2="http://schemas.microsoft.com/office/drawing/2015/06/chart">
            <c:ext xmlns:c16="http://schemas.microsoft.com/office/drawing/2014/chart" uri="{C3380CC4-5D6E-409C-BE32-E72D297353CC}">
              <c16:uniqueId val="{00000001-FD8C-4642-AE54-22B325F2F0B2}"/>
            </c:ext>
          </c:extLst>
        </c:ser>
        <c:dLbls>
          <c:showLegendKey val="0"/>
          <c:showVal val="0"/>
          <c:showCatName val="0"/>
          <c:showSerName val="0"/>
          <c:showPercent val="0"/>
          <c:showBubbleSize val="0"/>
        </c:dLbls>
        <c:marker val="1"/>
        <c:smooth val="0"/>
        <c:axId val="477877280"/>
        <c:axId val="477877672"/>
      </c:lineChart>
      <c:dateAx>
        <c:axId val="477877280"/>
        <c:scaling>
          <c:orientation val="minMax"/>
        </c:scaling>
        <c:delete val="1"/>
        <c:axPos val="b"/>
        <c:numFmt formatCode="&quot;H&quot;yy" sourceLinked="1"/>
        <c:majorTickMark val="none"/>
        <c:minorTickMark val="none"/>
        <c:tickLblPos val="none"/>
        <c:crossAx val="477877672"/>
        <c:crosses val="autoZero"/>
        <c:auto val="1"/>
        <c:lblOffset val="100"/>
        <c:baseTimeUnit val="years"/>
      </c:dateAx>
      <c:valAx>
        <c:axId val="477877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787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52.11</c:v>
                </c:pt>
                <c:pt idx="1">
                  <c:v>53.07</c:v>
                </c:pt>
                <c:pt idx="2">
                  <c:v>54.14</c:v>
                </c:pt>
                <c:pt idx="3">
                  <c:v>55.09</c:v>
                </c:pt>
                <c:pt idx="4">
                  <c:v>57.16</c:v>
                </c:pt>
              </c:numCache>
            </c:numRef>
          </c:val>
          <c:extLst xmlns:c16r2="http://schemas.microsoft.com/office/drawing/2015/06/chart">
            <c:ext xmlns:c16="http://schemas.microsoft.com/office/drawing/2014/chart" uri="{C3380CC4-5D6E-409C-BE32-E72D297353CC}">
              <c16:uniqueId val="{00000000-F390-47A1-B536-6627AB4FF6AA}"/>
            </c:ext>
          </c:extLst>
        </c:ser>
        <c:dLbls>
          <c:showLegendKey val="0"/>
          <c:showVal val="0"/>
          <c:showCatName val="0"/>
          <c:showSerName val="0"/>
          <c:showPercent val="0"/>
          <c:showBubbleSize val="0"/>
        </c:dLbls>
        <c:gapWidth val="150"/>
        <c:axId val="477876496"/>
        <c:axId val="477872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xmlns:c16r2="http://schemas.microsoft.com/office/drawing/2015/06/chart">
            <c:ext xmlns:c16="http://schemas.microsoft.com/office/drawing/2014/chart" uri="{C3380CC4-5D6E-409C-BE32-E72D297353CC}">
              <c16:uniqueId val="{00000001-F390-47A1-B536-6627AB4FF6AA}"/>
            </c:ext>
          </c:extLst>
        </c:ser>
        <c:dLbls>
          <c:showLegendKey val="0"/>
          <c:showVal val="0"/>
          <c:showCatName val="0"/>
          <c:showSerName val="0"/>
          <c:showPercent val="0"/>
          <c:showBubbleSize val="0"/>
        </c:dLbls>
        <c:marker val="1"/>
        <c:smooth val="0"/>
        <c:axId val="477876496"/>
        <c:axId val="477872968"/>
      </c:lineChart>
      <c:dateAx>
        <c:axId val="477876496"/>
        <c:scaling>
          <c:orientation val="minMax"/>
        </c:scaling>
        <c:delete val="1"/>
        <c:axPos val="b"/>
        <c:numFmt formatCode="&quot;H&quot;yy" sourceLinked="1"/>
        <c:majorTickMark val="none"/>
        <c:minorTickMark val="none"/>
        <c:tickLblPos val="none"/>
        <c:crossAx val="477872968"/>
        <c:crosses val="autoZero"/>
        <c:auto val="1"/>
        <c:lblOffset val="100"/>
        <c:baseTimeUnit val="years"/>
      </c:dateAx>
      <c:valAx>
        <c:axId val="477872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87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29.15</c:v>
                </c:pt>
                <c:pt idx="1">
                  <c:v>32.19</c:v>
                </c:pt>
                <c:pt idx="2">
                  <c:v>33.72</c:v>
                </c:pt>
                <c:pt idx="3">
                  <c:v>28.59</c:v>
                </c:pt>
                <c:pt idx="4">
                  <c:v>33.17</c:v>
                </c:pt>
              </c:numCache>
            </c:numRef>
          </c:val>
          <c:extLst xmlns:c16r2="http://schemas.microsoft.com/office/drawing/2015/06/chart">
            <c:ext xmlns:c16="http://schemas.microsoft.com/office/drawing/2014/chart" uri="{C3380CC4-5D6E-409C-BE32-E72D297353CC}">
              <c16:uniqueId val="{00000000-3CCE-4E44-B4E3-A6FA2C44F02F}"/>
            </c:ext>
          </c:extLst>
        </c:ser>
        <c:dLbls>
          <c:showLegendKey val="0"/>
          <c:showVal val="0"/>
          <c:showCatName val="0"/>
          <c:showSerName val="0"/>
          <c:showPercent val="0"/>
          <c:showBubbleSize val="0"/>
        </c:dLbls>
        <c:gapWidth val="150"/>
        <c:axId val="477873360"/>
        <c:axId val="47787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xmlns:c16r2="http://schemas.microsoft.com/office/drawing/2015/06/chart">
            <c:ext xmlns:c16="http://schemas.microsoft.com/office/drawing/2014/chart" uri="{C3380CC4-5D6E-409C-BE32-E72D297353CC}">
              <c16:uniqueId val="{00000001-3CCE-4E44-B4E3-A6FA2C44F02F}"/>
            </c:ext>
          </c:extLst>
        </c:ser>
        <c:dLbls>
          <c:showLegendKey val="0"/>
          <c:showVal val="0"/>
          <c:showCatName val="0"/>
          <c:showSerName val="0"/>
          <c:showPercent val="0"/>
          <c:showBubbleSize val="0"/>
        </c:dLbls>
        <c:marker val="1"/>
        <c:smooth val="0"/>
        <c:axId val="477873360"/>
        <c:axId val="477874144"/>
      </c:lineChart>
      <c:dateAx>
        <c:axId val="477873360"/>
        <c:scaling>
          <c:orientation val="minMax"/>
        </c:scaling>
        <c:delete val="1"/>
        <c:axPos val="b"/>
        <c:numFmt formatCode="&quot;H&quot;yy" sourceLinked="1"/>
        <c:majorTickMark val="none"/>
        <c:minorTickMark val="none"/>
        <c:tickLblPos val="none"/>
        <c:crossAx val="477874144"/>
        <c:crosses val="autoZero"/>
        <c:auto val="1"/>
        <c:lblOffset val="100"/>
        <c:baseTimeUnit val="years"/>
      </c:dateAx>
      <c:valAx>
        <c:axId val="47787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87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4B9-4480-858C-582A99D21C21}"/>
            </c:ext>
          </c:extLst>
        </c:ser>
        <c:dLbls>
          <c:showLegendKey val="0"/>
          <c:showVal val="0"/>
          <c:showCatName val="0"/>
          <c:showSerName val="0"/>
          <c:showPercent val="0"/>
          <c:showBubbleSize val="0"/>
        </c:dLbls>
        <c:gapWidth val="150"/>
        <c:axId val="478569552"/>
        <c:axId val="478566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xmlns:c16r2="http://schemas.microsoft.com/office/drawing/2015/06/chart">
            <c:ext xmlns:c16="http://schemas.microsoft.com/office/drawing/2014/chart" uri="{C3380CC4-5D6E-409C-BE32-E72D297353CC}">
              <c16:uniqueId val="{00000001-F4B9-4480-858C-582A99D21C21}"/>
            </c:ext>
          </c:extLst>
        </c:ser>
        <c:dLbls>
          <c:showLegendKey val="0"/>
          <c:showVal val="0"/>
          <c:showCatName val="0"/>
          <c:showSerName val="0"/>
          <c:showPercent val="0"/>
          <c:showBubbleSize val="0"/>
        </c:dLbls>
        <c:marker val="1"/>
        <c:smooth val="0"/>
        <c:axId val="478569552"/>
        <c:axId val="478566808"/>
      </c:lineChart>
      <c:dateAx>
        <c:axId val="478569552"/>
        <c:scaling>
          <c:orientation val="minMax"/>
        </c:scaling>
        <c:delete val="1"/>
        <c:axPos val="b"/>
        <c:numFmt formatCode="&quot;H&quot;yy" sourceLinked="1"/>
        <c:majorTickMark val="none"/>
        <c:minorTickMark val="none"/>
        <c:tickLblPos val="none"/>
        <c:crossAx val="478566808"/>
        <c:crosses val="autoZero"/>
        <c:auto val="1"/>
        <c:lblOffset val="100"/>
        <c:baseTimeUnit val="years"/>
      </c:dateAx>
      <c:valAx>
        <c:axId val="478566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856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263.64</c:v>
                </c:pt>
                <c:pt idx="1">
                  <c:v>249.39</c:v>
                </c:pt>
                <c:pt idx="2">
                  <c:v>234.46</c:v>
                </c:pt>
                <c:pt idx="3">
                  <c:v>225.06</c:v>
                </c:pt>
                <c:pt idx="4">
                  <c:v>260.2</c:v>
                </c:pt>
              </c:numCache>
            </c:numRef>
          </c:val>
          <c:extLst xmlns:c16r2="http://schemas.microsoft.com/office/drawing/2015/06/chart">
            <c:ext xmlns:c16="http://schemas.microsoft.com/office/drawing/2014/chart" uri="{C3380CC4-5D6E-409C-BE32-E72D297353CC}">
              <c16:uniqueId val="{00000000-79C0-493D-92ED-36DC177F5507}"/>
            </c:ext>
          </c:extLst>
        </c:ser>
        <c:dLbls>
          <c:showLegendKey val="0"/>
          <c:showVal val="0"/>
          <c:showCatName val="0"/>
          <c:showSerName val="0"/>
          <c:showPercent val="0"/>
          <c:showBubbleSize val="0"/>
        </c:dLbls>
        <c:gapWidth val="150"/>
        <c:axId val="478568376"/>
        <c:axId val="47856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xmlns:c16r2="http://schemas.microsoft.com/office/drawing/2015/06/chart">
            <c:ext xmlns:c16="http://schemas.microsoft.com/office/drawing/2014/chart" uri="{C3380CC4-5D6E-409C-BE32-E72D297353CC}">
              <c16:uniqueId val="{00000001-79C0-493D-92ED-36DC177F5507}"/>
            </c:ext>
          </c:extLst>
        </c:ser>
        <c:dLbls>
          <c:showLegendKey val="0"/>
          <c:showVal val="0"/>
          <c:showCatName val="0"/>
          <c:showSerName val="0"/>
          <c:showPercent val="0"/>
          <c:showBubbleSize val="0"/>
        </c:dLbls>
        <c:marker val="1"/>
        <c:smooth val="0"/>
        <c:axId val="478568376"/>
        <c:axId val="478568768"/>
      </c:lineChart>
      <c:dateAx>
        <c:axId val="478568376"/>
        <c:scaling>
          <c:orientation val="minMax"/>
        </c:scaling>
        <c:delete val="1"/>
        <c:axPos val="b"/>
        <c:numFmt formatCode="&quot;H&quot;yy" sourceLinked="1"/>
        <c:majorTickMark val="none"/>
        <c:minorTickMark val="none"/>
        <c:tickLblPos val="none"/>
        <c:crossAx val="478568768"/>
        <c:crosses val="autoZero"/>
        <c:auto val="1"/>
        <c:lblOffset val="100"/>
        <c:baseTimeUnit val="years"/>
      </c:dateAx>
      <c:valAx>
        <c:axId val="478568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8568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583.39</c:v>
                </c:pt>
                <c:pt idx="1">
                  <c:v>618.29999999999995</c:v>
                </c:pt>
                <c:pt idx="2">
                  <c:v>634.54</c:v>
                </c:pt>
                <c:pt idx="3">
                  <c:v>643.97</c:v>
                </c:pt>
                <c:pt idx="4">
                  <c:v>633.33000000000004</c:v>
                </c:pt>
              </c:numCache>
            </c:numRef>
          </c:val>
          <c:extLst xmlns:c16r2="http://schemas.microsoft.com/office/drawing/2015/06/chart">
            <c:ext xmlns:c16="http://schemas.microsoft.com/office/drawing/2014/chart" uri="{C3380CC4-5D6E-409C-BE32-E72D297353CC}">
              <c16:uniqueId val="{00000000-0C55-41AC-93A7-0879AAFFE013}"/>
            </c:ext>
          </c:extLst>
        </c:ser>
        <c:dLbls>
          <c:showLegendKey val="0"/>
          <c:showVal val="0"/>
          <c:showCatName val="0"/>
          <c:showSerName val="0"/>
          <c:showPercent val="0"/>
          <c:showBubbleSize val="0"/>
        </c:dLbls>
        <c:gapWidth val="150"/>
        <c:axId val="478566416"/>
        <c:axId val="47856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xmlns:c16r2="http://schemas.microsoft.com/office/drawing/2015/06/chart">
            <c:ext xmlns:c16="http://schemas.microsoft.com/office/drawing/2014/chart" uri="{C3380CC4-5D6E-409C-BE32-E72D297353CC}">
              <c16:uniqueId val="{00000001-0C55-41AC-93A7-0879AAFFE013}"/>
            </c:ext>
          </c:extLst>
        </c:ser>
        <c:dLbls>
          <c:showLegendKey val="0"/>
          <c:showVal val="0"/>
          <c:showCatName val="0"/>
          <c:showSerName val="0"/>
          <c:showPercent val="0"/>
          <c:showBubbleSize val="0"/>
        </c:dLbls>
        <c:marker val="1"/>
        <c:smooth val="0"/>
        <c:axId val="478566416"/>
        <c:axId val="478565632"/>
      </c:lineChart>
      <c:dateAx>
        <c:axId val="478566416"/>
        <c:scaling>
          <c:orientation val="minMax"/>
        </c:scaling>
        <c:delete val="1"/>
        <c:axPos val="b"/>
        <c:numFmt formatCode="&quot;H&quot;yy" sourceLinked="1"/>
        <c:majorTickMark val="none"/>
        <c:minorTickMark val="none"/>
        <c:tickLblPos val="none"/>
        <c:crossAx val="478565632"/>
        <c:crosses val="autoZero"/>
        <c:auto val="1"/>
        <c:lblOffset val="100"/>
        <c:baseTimeUnit val="years"/>
      </c:dateAx>
      <c:valAx>
        <c:axId val="478565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856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97.32</c:v>
                </c:pt>
                <c:pt idx="1">
                  <c:v>94.04</c:v>
                </c:pt>
                <c:pt idx="2">
                  <c:v>92.57</c:v>
                </c:pt>
                <c:pt idx="3">
                  <c:v>93.07</c:v>
                </c:pt>
                <c:pt idx="4">
                  <c:v>81.510000000000005</c:v>
                </c:pt>
              </c:numCache>
            </c:numRef>
          </c:val>
          <c:extLst xmlns:c16r2="http://schemas.microsoft.com/office/drawing/2015/06/chart">
            <c:ext xmlns:c16="http://schemas.microsoft.com/office/drawing/2014/chart" uri="{C3380CC4-5D6E-409C-BE32-E72D297353CC}">
              <c16:uniqueId val="{00000000-99E8-4E32-8021-8036147F4487}"/>
            </c:ext>
          </c:extLst>
        </c:ser>
        <c:dLbls>
          <c:showLegendKey val="0"/>
          <c:showVal val="0"/>
          <c:showCatName val="0"/>
          <c:showSerName val="0"/>
          <c:showPercent val="0"/>
          <c:showBubbleSize val="0"/>
        </c:dLbls>
        <c:gapWidth val="150"/>
        <c:axId val="478570336"/>
        <c:axId val="47856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xmlns:c16r2="http://schemas.microsoft.com/office/drawing/2015/06/chart">
            <c:ext xmlns:c16="http://schemas.microsoft.com/office/drawing/2014/chart" uri="{C3380CC4-5D6E-409C-BE32-E72D297353CC}">
              <c16:uniqueId val="{00000001-99E8-4E32-8021-8036147F4487}"/>
            </c:ext>
          </c:extLst>
        </c:ser>
        <c:dLbls>
          <c:showLegendKey val="0"/>
          <c:showVal val="0"/>
          <c:showCatName val="0"/>
          <c:showSerName val="0"/>
          <c:showPercent val="0"/>
          <c:showBubbleSize val="0"/>
        </c:dLbls>
        <c:marker val="1"/>
        <c:smooth val="0"/>
        <c:axId val="478570336"/>
        <c:axId val="478564064"/>
      </c:lineChart>
      <c:dateAx>
        <c:axId val="478570336"/>
        <c:scaling>
          <c:orientation val="minMax"/>
        </c:scaling>
        <c:delete val="1"/>
        <c:axPos val="b"/>
        <c:numFmt formatCode="&quot;H&quot;yy" sourceLinked="1"/>
        <c:majorTickMark val="none"/>
        <c:minorTickMark val="none"/>
        <c:tickLblPos val="none"/>
        <c:crossAx val="478564064"/>
        <c:crosses val="autoZero"/>
        <c:auto val="1"/>
        <c:lblOffset val="100"/>
        <c:baseTimeUnit val="years"/>
      </c:dateAx>
      <c:valAx>
        <c:axId val="47856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57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228.62</c:v>
                </c:pt>
                <c:pt idx="1">
                  <c:v>234.57</c:v>
                </c:pt>
                <c:pt idx="2">
                  <c:v>238.08</c:v>
                </c:pt>
                <c:pt idx="3">
                  <c:v>237.85</c:v>
                </c:pt>
                <c:pt idx="4">
                  <c:v>273.05</c:v>
                </c:pt>
              </c:numCache>
            </c:numRef>
          </c:val>
          <c:extLst xmlns:c16r2="http://schemas.microsoft.com/office/drawing/2015/06/chart">
            <c:ext xmlns:c16="http://schemas.microsoft.com/office/drawing/2014/chart" uri="{C3380CC4-5D6E-409C-BE32-E72D297353CC}">
              <c16:uniqueId val="{00000000-D687-46E0-80EC-369D14841133}"/>
            </c:ext>
          </c:extLst>
        </c:ser>
        <c:dLbls>
          <c:showLegendKey val="0"/>
          <c:showVal val="0"/>
          <c:showCatName val="0"/>
          <c:showSerName val="0"/>
          <c:showPercent val="0"/>
          <c:showBubbleSize val="0"/>
        </c:dLbls>
        <c:gapWidth val="150"/>
        <c:axId val="478570728"/>
        <c:axId val="479014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xmlns:c16r2="http://schemas.microsoft.com/office/drawing/2015/06/chart">
            <c:ext xmlns:c16="http://schemas.microsoft.com/office/drawing/2014/chart" uri="{C3380CC4-5D6E-409C-BE32-E72D297353CC}">
              <c16:uniqueId val="{00000001-D687-46E0-80EC-369D14841133}"/>
            </c:ext>
          </c:extLst>
        </c:ser>
        <c:dLbls>
          <c:showLegendKey val="0"/>
          <c:showVal val="0"/>
          <c:showCatName val="0"/>
          <c:showSerName val="0"/>
          <c:showPercent val="0"/>
          <c:showBubbleSize val="0"/>
        </c:dLbls>
        <c:marker val="1"/>
        <c:smooth val="0"/>
        <c:axId val="478570728"/>
        <c:axId val="479014616"/>
      </c:lineChart>
      <c:dateAx>
        <c:axId val="478570728"/>
        <c:scaling>
          <c:orientation val="minMax"/>
        </c:scaling>
        <c:delete val="1"/>
        <c:axPos val="b"/>
        <c:numFmt formatCode="&quot;H&quot;yy" sourceLinked="1"/>
        <c:majorTickMark val="none"/>
        <c:minorTickMark val="none"/>
        <c:tickLblPos val="none"/>
        <c:crossAx val="479014616"/>
        <c:crosses val="autoZero"/>
        <c:auto val="1"/>
        <c:lblOffset val="100"/>
        <c:baseTimeUnit val="years"/>
      </c:dateAx>
      <c:valAx>
        <c:axId val="479014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570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4"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北海道　弟子屈町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66">
        <f>データ!$R$6</f>
        <v>6699</v>
      </c>
      <c r="AM8" s="66"/>
      <c r="AN8" s="66"/>
      <c r="AO8" s="66"/>
      <c r="AP8" s="66"/>
      <c r="AQ8" s="66"/>
      <c r="AR8" s="66"/>
      <c r="AS8" s="66"/>
      <c r="AT8" s="37">
        <f>データ!$S$6</f>
        <v>774.33</v>
      </c>
      <c r="AU8" s="38"/>
      <c r="AV8" s="38"/>
      <c r="AW8" s="38"/>
      <c r="AX8" s="38"/>
      <c r="AY8" s="38"/>
      <c r="AZ8" s="38"/>
      <c r="BA8" s="38"/>
      <c r="BB8" s="55">
        <f>データ!$T$6</f>
        <v>8.65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45.15</v>
      </c>
      <c r="J10" s="38"/>
      <c r="K10" s="38"/>
      <c r="L10" s="38"/>
      <c r="M10" s="38"/>
      <c r="N10" s="38"/>
      <c r="O10" s="65"/>
      <c r="P10" s="55">
        <f>データ!$P$6</f>
        <v>85.26</v>
      </c>
      <c r="Q10" s="55"/>
      <c r="R10" s="55"/>
      <c r="S10" s="55"/>
      <c r="T10" s="55"/>
      <c r="U10" s="55"/>
      <c r="V10" s="55"/>
      <c r="W10" s="66">
        <f>データ!$Q$6</f>
        <v>3905</v>
      </c>
      <c r="X10" s="66"/>
      <c r="Y10" s="66"/>
      <c r="Z10" s="66"/>
      <c r="AA10" s="66"/>
      <c r="AB10" s="66"/>
      <c r="AC10" s="66"/>
      <c r="AD10" s="2"/>
      <c r="AE10" s="2"/>
      <c r="AF10" s="2"/>
      <c r="AG10" s="2"/>
      <c r="AH10" s="2"/>
      <c r="AI10" s="2"/>
      <c r="AJ10" s="2"/>
      <c r="AK10" s="2"/>
      <c r="AL10" s="66">
        <f>データ!$U$6</f>
        <v>5668</v>
      </c>
      <c r="AM10" s="66"/>
      <c r="AN10" s="66"/>
      <c r="AO10" s="66"/>
      <c r="AP10" s="66"/>
      <c r="AQ10" s="66"/>
      <c r="AR10" s="66"/>
      <c r="AS10" s="66"/>
      <c r="AT10" s="37">
        <f>データ!$V$6</f>
        <v>36.56</v>
      </c>
      <c r="AU10" s="38"/>
      <c r="AV10" s="38"/>
      <c r="AW10" s="38"/>
      <c r="AX10" s="38"/>
      <c r="AY10" s="38"/>
      <c r="AZ10" s="38"/>
      <c r="BA10" s="38"/>
      <c r="BB10" s="55">
        <f>データ!$W$6</f>
        <v>155.03</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Fo8qXBi78WhVU+9SswQYyp6zdxmPC5LJy7YbIbeGCEU1BYTi+3IX1xDnpoG/UYgK0zq2Y/lI5w7YfyWLx92N6Q==" saltValue="npheQgUQSyJh9cjt6XfnD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16659</v>
      </c>
      <c r="D6" s="20">
        <f t="shared" si="3"/>
        <v>46</v>
      </c>
      <c r="E6" s="20">
        <f t="shared" si="3"/>
        <v>1</v>
      </c>
      <c r="F6" s="20">
        <f t="shared" si="3"/>
        <v>0</v>
      </c>
      <c r="G6" s="20">
        <f t="shared" si="3"/>
        <v>1</v>
      </c>
      <c r="H6" s="20" t="str">
        <f t="shared" si="3"/>
        <v>北海道　弟子屈町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45.15</v>
      </c>
      <c r="P6" s="21">
        <f t="shared" si="3"/>
        <v>85.26</v>
      </c>
      <c r="Q6" s="21">
        <f t="shared" si="3"/>
        <v>3905</v>
      </c>
      <c r="R6" s="21">
        <f t="shared" si="3"/>
        <v>6699</v>
      </c>
      <c r="S6" s="21">
        <f t="shared" si="3"/>
        <v>774.33</v>
      </c>
      <c r="T6" s="21">
        <f t="shared" si="3"/>
        <v>8.65</v>
      </c>
      <c r="U6" s="21">
        <f t="shared" si="3"/>
        <v>5668</v>
      </c>
      <c r="V6" s="21">
        <f t="shared" si="3"/>
        <v>36.56</v>
      </c>
      <c r="W6" s="21">
        <f t="shared" si="3"/>
        <v>155.03</v>
      </c>
      <c r="X6" s="22">
        <f>IF(X7="",NA(),X7)</f>
        <v>104.42</v>
      </c>
      <c r="Y6" s="22">
        <f t="shared" ref="Y6:AG6" si="4">IF(Y7="",NA(),Y7)</f>
        <v>101.12</v>
      </c>
      <c r="Z6" s="22">
        <f t="shared" si="4"/>
        <v>100.27</v>
      </c>
      <c r="AA6" s="22">
        <f t="shared" si="4"/>
        <v>100.46</v>
      </c>
      <c r="AB6" s="22">
        <f t="shared" si="4"/>
        <v>101.28</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263.64</v>
      </c>
      <c r="AU6" s="22">
        <f t="shared" ref="AU6:BC6" si="6">IF(AU7="",NA(),AU7)</f>
        <v>249.39</v>
      </c>
      <c r="AV6" s="22">
        <f t="shared" si="6"/>
        <v>234.46</v>
      </c>
      <c r="AW6" s="22">
        <f t="shared" si="6"/>
        <v>225.06</v>
      </c>
      <c r="AX6" s="22">
        <f t="shared" si="6"/>
        <v>260.2</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583.39</v>
      </c>
      <c r="BF6" s="22">
        <f t="shared" ref="BF6:BN6" si="7">IF(BF7="",NA(),BF7)</f>
        <v>618.29999999999995</v>
      </c>
      <c r="BG6" s="22">
        <f t="shared" si="7"/>
        <v>634.54</v>
      </c>
      <c r="BH6" s="22">
        <f t="shared" si="7"/>
        <v>643.97</v>
      </c>
      <c r="BI6" s="22">
        <f t="shared" si="7"/>
        <v>633.33000000000004</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97.32</v>
      </c>
      <c r="BQ6" s="22">
        <f t="shared" ref="BQ6:BY6" si="8">IF(BQ7="",NA(),BQ7)</f>
        <v>94.04</v>
      </c>
      <c r="BR6" s="22">
        <f t="shared" si="8"/>
        <v>92.57</v>
      </c>
      <c r="BS6" s="22">
        <f t="shared" si="8"/>
        <v>93.07</v>
      </c>
      <c r="BT6" s="22">
        <f t="shared" si="8"/>
        <v>81.510000000000005</v>
      </c>
      <c r="BU6" s="22">
        <f t="shared" si="8"/>
        <v>84.77</v>
      </c>
      <c r="BV6" s="22">
        <f t="shared" si="8"/>
        <v>87.11</v>
      </c>
      <c r="BW6" s="22">
        <f t="shared" si="8"/>
        <v>82.78</v>
      </c>
      <c r="BX6" s="22">
        <f t="shared" si="8"/>
        <v>84.82</v>
      </c>
      <c r="BY6" s="22">
        <f t="shared" si="8"/>
        <v>82.29</v>
      </c>
      <c r="BZ6" s="21" t="str">
        <f>IF(BZ7="","",IF(BZ7="-","【-】","【"&amp;SUBSTITUTE(TEXT(BZ7,"#,##0.00"),"-","△")&amp;"】"))</f>
        <v>【97.47】</v>
      </c>
      <c r="CA6" s="22">
        <f>IF(CA7="",NA(),CA7)</f>
        <v>228.62</v>
      </c>
      <c r="CB6" s="22">
        <f t="shared" ref="CB6:CJ6" si="9">IF(CB7="",NA(),CB7)</f>
        <v>234.57</v>
      </c>
      <c r="CC6" s="22">
        <f t="shared" si="9"/>
        <v>238.08</v>
      </c>
      <c r="CD6" s="22">
        <f t="shared" si="9"/>
        <v>237.85</v>
      </c>
      <c r="CE6" s="22">
        <f t="shared" si="9"/>
        <v>273.05</v>
      </c>
      <c r="CF6" s="22">
        <f t="shared" si="9"/>
        <v>227.27</v>
      </c>
      <c r="CG6" s="22">
        <f t="shared" si="9"/>
        <v>223.98</v>
      </c>
      <c r="CH6" s="22">
        <f t="shared" si="9"/>
        <v>225.09</v>
      </c>
      <c r="CI6" s="22">
        <f t="shared" si="9"/>
        <v>224.82</v>
      </c>
      <c r="CJ6" s="22">
        <f t="shared" si="9"/>
        <v>230.85</v>
      </c>
      <c r="CK6" s="21" t="str">
        <f>IF(CK7="","",IF(CK7="-","【-】","【"&amp;SUBSTITUTE(TEXT(CK7,"#,##0.00"),"-","△")&amp;"】"))</f>
        <v>【174.75】</v>
      </c>
      <c r="CL6" s="22">
        <f>IF(CL7="",NA(),CL7)</f>
        <v>37.31</v>
      </c>
      <c r="CM6" s="22">
        <f t="shared" ref="CM6:CU6" si="10">IF(CM7="",NA(),CM7)</f>
        <v>33.119999999999997</v>
      </c>
      <c r="CN6" s="22">
        <f t="shared" si="10"/>
        <v>30.57</v>
      </c>
      <c r="CO6" s="22">
        <f t="shared" si="10"/>
        <v>30.56</v>
      </c>
      <c r="CP6" s="22">
        <f t="shared" si="10"/>
        <v>30.7</v>
      </c>
      <c r="CQ6" s="22">
        <f t="shared" si="10"/>
        <v>50.29</v>
      </c>
      <c r="CR6" s="22">
        <f t="shared" si="10"/>
        <v>49.64</v>
      </c>
      <c r="CS6" s="22">
        <f t="shared" si="10"/>
        <v>49.38</v>
      </c>
      <c r="CT6" s="22">
        <f t="shared" si="10"/>
        <v>50.09</v>
      </c>
      <c r="CU6" s="22">
        <f t="shared" si="10"/>
        <v>50.1</v>
      </c>
      <c r="CV6" s="21" t="str">
        <f>IF(CV7="","",IF(CV7="-","【-】","【"&amp;SUBSTITUTE(TEXT(CV7,"#,##0.00"),"-","△")&amp;"】"))</f>
        <v>【59.97】</v>
      </c>
      <c r="CW6" s="22">
        <f>IF(CW7="",NA(),CW7)</f>
        <v>70.849999999999994</v>
      </c>
      <c r="CX6" s="22">
        <f t="shared" ref="CX6:DF6" si="11">IF(CX7="",NA(),CX7)</f>
        <v>76.86</v>
      </c>
      <c r="CY6" s="22">
        <f t="shared" si="11"/>
        <v>80.69</v>
      </c>
      <c r="CZ6" s="22">
        <f t="shared" si="11"/>
        <v>79.55</v>
      </c>
      <c r="DA6" s="22">
        <f t="shared" si="11"/>
        <v>76.790000000000006</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52.11</v>
      </c>
      <c r="DI6" s="22">
        <f t="shared" ref="DI6:DQ6" si="12">IF(DI7="",NA(),DI7)</f>
        <v>53.07</v>
      </c>
      <c r="DJ6" s="22">
        <f t="shared" si="12"/>
        <v>54.14</v>
      </c>
      <c r="DK6" s="22">
        <f t="shared" si="12"/>
        <v>55.09</v>
      </c>
      <c r="DL6" s="22">
        <f t="shared" si="12"/>
        <v>57.16</v>
      </c>
      <c r="DM6" s="22">
        <f t="shared" si="12"/>
        <v>45.85</v>
      </c>
      <c r="DN6" s="22">
        <f t="shared" si="12"/>
        <v>47.31</v>
      </c>
      <c r="DO6" s="22">
        <f t="shared" si="12"/>
        <v>47.5</v>
      </c>
      <c r="DP6" s="22">
        <f t="shared" si="12"/>
        <v>48.41</v>
      </c>
      <c r="DQ6" s="22">
        <f t="shared" si="12"/>
        <v>50.02</v>
      </c>
      <c r="DR6" s="21" t="str">
        <f>IF(DR7="","",IF(DR7="-","【-】","【"&amp;SUBSTITUTE(TEXT(DR7,"#,##0.00"),"-","△")&amp;"】"))</f>
        <v>【51.51】</v>
      </c>
      <c r="DS6" s="22">
        <f>IF(DS7="",NA(),DS7)</f>
        <v>29.15</v>
      </c>
      <c r="DT6" s="22">
        <f t="shared" ref="DT6:EB6" si="13">IF(DT7="",NA(),DT7)</f>
        <v>32.19</v>
      </c>
      <c r="DU6" s="22">
        <f t="shared" si="13"/>
        <v>33.72</v>
      </c>
      <c r="DV6" s="22">
        <f t="shared" si="13"/>
        <v>28.59</v>
      </c>
      <c r="DW6" s="22">
        <f t="shared" si="13"/>
        <v>33.17</v>
      </c>
      <c r="DX6" s="22">
        <f t="shared" si="13"/>
        <v>14.13</v>
      </c>
      <c r="DY6" s="22">
        <f t="shared" si="13"/>
        <v>16.77</v>
      </c>
      <c r="DZ6" s="22">
        <f t="shared" si="13"/>
        <v>17.399999999999999</v>
      </c>
      <c r="EA6" s="22">
        <f t="shared" si="13"/>
        <v>18.64</v>
      </c>
      <c r="EB6" s="22">
        <f t="shared" si="13"/>
        <v>19.510000000000002</v>
      </c>
      <c r="EC6" s="21" t="str">
        <f>IF(EC7="","",IF(EC7="-","【-】","【"&amp;SUBSTITUTE(TEXT(EC7,"#,##0.00"),"-","△")&amp;"】"))</f>
        <v>【23.75】</v>
      </c>
      <c r="ED6" s="22">
        <f>IF(ED7="",NA(),ED7)</f>
        <v>0.64</v>
      </c>
      <c r="EE6" s="22">
        <f t="shared" ref="EE6:EM6" si="14">IF(EE7="",NA(),EE7)</f>
        <v>0.33</v>
      </c>
      <c r="EF6" s="22">
        <f t="shared" si="14"/>
        <v>0.83</v>
      </c>
      <c r="EG6" s="22">
        <f t="shared" si="14"/>
        <v>0.45</v>
      </c>
      <c r="EH6" s="22">
        <f t="shared" si="14"/>
        <v>0.23</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16659</v>
      </c>
      <c r="D7" s="24">
        <v>46</v>
      </c>
      <c r="E7" s="24">
        <v>1</v>
      </c>
      <c r="F7" s="24">
        <v>0</v>
      </c>
      <c r="G7" s="24">
        <v>1</v>
      </c>
      <c r="H7" s="24" t="s">
        <v>93</v>
      </c>
      <c r="I7" s="24" t="s">
        <v>94</v>
      </c>
      <c r="J7" s="24" t="s">
        <v>95</v>
      </c>
      <c r="K7" s="24" t="s">
        <v>96</v>
      </c>
      <c r="L7" s="24" t="s">
        <v>97</v>
      </c>
      <c r="M7" s="24" t="s">
        <v>98</v>
      </c>
      <c r="N7" s="25" t="s">
        <v>99</v>
      </c>
      <c r="O7" s="25">
        <v>45.15</v>
      </c>
      <c r="P7" s="25">
        <v>85.26</v>
      </c>
      <c r="Q7" s="25">
        <v>3905</v>
      </c>
      <c r="R7" s="25">
        <v>6699</v>
      </c>
      <c r="S7" s="25">
        <v>774.33</v>
      </c>
      <c r="T7" s="25">
        <v>8.65</v>
      </c>
      <c r="U7" s="25">
        <v>5668</v>
      </c>
      <c r="V7" s="25">
        <v>36.56</v>
      </c>
      <c r="W7" s="25">
        <v>155.03</v>
      </c>
      <c r="X7" s="25">
        <v>104.42</v>
      </c>
      <c r="Y7" s="25">
        <v>101.12</v>
      </c>
      <c r="Z7" s="25">
        <v>100.27</v>
      </c>
      <c r="AA7" s="25">
        <v>100.46</v>
      </c>
      <c r="AB7" s="25">
        <v>101.28</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263.64</v>
      </c>
      <c r="AU7" s="25">
        <v>249.39</v>
      </c>
      <c r="AV7" s="25">
        <v>234.46</v>
      </c>
      <c r="AW7" s="25">
        <v>225.06</v>
      </c>
      <c r="AX7" s="25">
        <v>260.2</v>
      </c>
      <c r="AY7" s="25">
        <v>300.14</v>
      </c>
      <c r="AZ7" s="25">
        <v>301.04000000000002</v>
      </c>
      <c r="BA7" s="25">
        <v>305.08</v>
      </c>
      <c r="BB7" s="25">
        <v>305.33999999999997</v>
      </c>
      <c r="BC7" s="25">
        <v>310.01</v>
      </c>
      <c r="BD7" s="25">
        <v>252.29</v>
      </c>
      <c r="BE7" s="25">
        <v>583.39</v>
      </c>
      <c r="BF7" s="25">
        <v>618.29999999999995</v>
      </c>
      <c r="BG7" s="25">
        <v>634.54</v>
      </c>
      <c r="BH7" s="25">
        <v>643.97</v>
      </c>
      <c r="BI7" s="25">
        <v>633.33000000000004</v>
      </c>
      <c r="BJ7" s="25">
        <v>566.65</v>
      </c>
      <c r="BK7" s="25">
        <v>551.62</v>
      </c>
      <c r="BL7" s="25">
        <v>585.59</v>
      </c>
      <c r="BM7" s="25">
        <v>561.34</v>
      </c>
      <c r="BN7" s="25">
        <v>538.33000000000004</v>
      </c>
      <c r="BO7" s="25">
        <v>268.07</v>
      </c>
      <c r="BP7" s="25">
        <v>97.32</v>
      </c>
      <c r="BQ7" s="25">
        <v>94.04</v>
      </c>
      <c r="BR7" s="25">
        <v>92.57</v>
      </c>
      <c r="BS7" s="25">
        <v>93.07</v>
      </c>
      <c r="BT7" s="25">
        <v>81.510000000000005</v>
      </c>
      <c r="BU7" s="25">
        <v>84.77</v>
      </c>
      <c r="BV7" s="25">
        <v>87.11</v>
      </c>
      <c r="BW7" s="25">
        <v>82.78</v>
      </c>
      <c r="BX7" s="25">
        <v>84.82</v>
      </c>
      <c r="BY7" s="25">
        <v>82.29</v>
      </c>
      <c r="BZ7" s="25">
        <v>97.47</v>
      </c>
      <c r="CA7" s="25">
        <v>228.62</v>
      </c>
      <c r="CB7" s="25">
        <v>234.57</v>
      </c>
      <c r="CC7" s="25">
        <v>238.08</v>
      </c>
      <c r="CD7" s="25">
        <v>237.85</v>
      </c>
      <c r="CE7" s="25">
        <v>273.05</v>
      </c>
      <c r="CF7" s="25">
        <v>227.27</v>
      </c>
      <c r="CG7" s="25">
        <v>223.98</v>
      </c>
      <c r="CH7" s="25">
        <v>225.09</v>
      </c>
      <c r="CI7" s="25">
        <v>224.82</v>
      </c>
      <c r="CJ7" s="25">
        <v>230.85</v>
      </c>
      <c r="CK7" s="25">
        <v>174.75</v>
      </c>
      <c r="CL7" s="25">
        <v>37.31</v>
      </c>
      <c r="CM7" s="25">
        <v>33.119999999999997</v>
      </c>
      <c r="CN7" s="25">
        <v>30.57</v>
      </c>
      <c r="CO7" s="25">
        <v>30.56</v>
      </c>
      <c r="CP7" s="25">
        <v>30.7</v>
      </c>
      <c r="CQ7" s="25">
        <v>50.29</v>
      </c>
      <c r="CR7" s="25">
        <v>49.64</v>
      </c>
      <c r="CS7" s="25">
        <v>49.38</v>
      </c>
      <c r="CT7" s="25">
        <v>50.09</v>
      </c>
      <c r="CU7" s="25">
        <v>50.1</v>
      </c>
      <c r="CV7" s="25">
        <v>59.97</v>
      </c>
      <c r="CW7" s="25">
        <v>70.849999999999994</v>
      </c>
      <c r="CX7" s="25">
        <v>76.86</v>
      </c>
      <c r="CY7" s="25">
        <v>80.69</v>
      </c>
      <c r="CZ7" s="25">
        <v>79.55</v>
      </c>
      <c r="DA7" s="25">
        <v>76.790000000000006</v>
      </c>
      <c r="DB7" s="25">
        <v>77.73</v>
      </c>
      <c r="DC7" s="25">
        <v>78.09</v>
      </c>
      <c r="DD7" s="25">
        <v>78.010000000000005</v>
      </c>
      <c r="DE7" s="25">
        <v>77.599999999999994</v>
      </c>
      <c r="DF7" s="25">
        <v>77.3</v>
      </c>
      <c r="DG7" s="25">
        <v>89.76</v>
      </c>
      <c r="DH7" s="25">
        <v>52.11</v>
      </c>
      <c r="DI7" s="25">
        <v>53.07</v>
      </c>
      <c r="DJ7" s="25">
        <v>54.14</v>
      </c>
      <c r="DK7" s="25">
        <v>55.09</v>
      </c>
      <c r="DL7" s="25">
        <v>57.16</v>
      </c>
      <c r="DM7" s="25">
        <v>45.85</v>
      </c>
      <c r="DN7" s="25">
        <v>47.31</v>
      </c>
      <c r="DO7" s="25">
        <v>47.5</v>
      </c>
      <c r="DP7" s="25">
        <v>48.41</v>
      </c>
      <c r="DQ7" s="25">
        <v>50.02</v>
      </c>
      <c r="DR7" s="25">
        <v>51.51</v>
      </c>
      <c r="DS7" s="25">
        <v>29.15</v>
      </c>
      <c r="DT7" s="25">
        <v>32.19</v>
      </c>
      <c r="DU7" s="25">
        <v>33.72</v>
      </c>
      <c r="DV7" s="25">
        <v>28.59</v>
      </c>
      <c r="DW7" s="25">
        <v>33.17</v>
      </c>
      <c r="DX7" s="25">
        <v>14.13</v>
      </c>
      <c r="DY7" s="25">
        <v>16.77</v>
      </c>
      <c r="DZ7" s="25">
        <v>17.399999999999999</v>
      </c>
      <c r="EA7" s="25">
        <v>18.64</v>
      </c>
      <c r="EB7" s="25">
        <v>19.510000000000002</v>
      </c>
      <c r="EC7" s="25">
        <v>23.75</v>
      </c>
      <c r="ED7" s="25">
        <v>0.64</v>
      </c>
      <c r="EE7" s="25">
        <v>0.33</v>
      </c>
      <c r="EF7" s="25">
        <v>0.83</v>
      </c>
      <c r="EG7" s="25">
        <v>0.45</v>
      </c>
      <c r="EH7" s="25">
        <v>0.23</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W04031</cp:lastModifiedBy>
  <dcterms:created xsi:type="dcterms:W3CDTF">2023-12-05T00:47:35Z</dcterms:created>
  <dcterms:modified xsi:type="dcterms:W3CDTF">2024-02-15T02:05:59Z</dcterms:modified>
  <cp:category/>
</cp:coreProperties>
</file>