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G:\1_各課文書\11水道課\113管理係\05 各種調査・通知\R06\02_調査\R070127_【依頼・24〆切】公営企業に係る経営比較分析表（令和5年度決算）の分析等について\02_釧路総合振興局へ提出\"/>
    </mc:Choice>
  </mc:AlternateContent>
  <xr:revisionPtr revIDLastSave="0" documentId="13_ncr:1_{36A557B5-69D5-4297-962D-F6654956C199}" xr6:coauthVersionLast="36" xr6:coauthVersionMax="36" xr10:uidLastSave="{00000000-0000-0000-0000-000000000000}"/>
  <workbookProtection workbookAlgorithmName="SHA-512" workbookHashValue="dAU9yVN0FQk18rcpwhvxhnWzs2FnW6vL92rlzyTJYvkV2E+QinmhrW3hfxt9fSbpHBSNN4pgCHGOBFDZRJa+rQ==" workbookSaltValue="S8uzGOUTqKt8rpq94QTIF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E85" i="4"/>
  <c r="BB10" i="4"/>
  <c r="AT10" i="4"/>
  <c r="AL10" i="4"/>
  <c r="W10" i="4"/>
  <c r="B10"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<sst xmlns="http://schemas.openxmlformats.org/spreadsheetml/2006/main" count="228" uniqueCount="112">
  <si>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</si>
  <si>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</si>
  <si>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</si>
  <si>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</si>
  <si>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</si>
  <si>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</si>
  <si>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</si>
  <si>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</si>
  <si>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</si>
  <si>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</si>
  <si>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</si>
  <si>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</si>
  <si>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</si>
  <si>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</si>
  <si>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</si>
  <si>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</si>
  <si>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</si>
  <si>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</si>
  <si>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</si>
  <si>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</si>
  <si>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</si>
  <si>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</si>
  <si>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</si>
  <si>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</si>
  <si>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</si>
  <si>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</si>
  <si>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</si>
  <si>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</si>
  <si>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</si>
  <si>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</si>
  <si>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</si>
  <si>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</si>
  <si>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</si>
  <si>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</si>
  <si>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</si>
  <si>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</si>
  <si>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</si>
  <si>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</si>
  <si>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</si>
  <si>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</si>
  <si>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</si>
  <si>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</si>
  <si>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</si>
  <si>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</si>
  <si>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</si>
  <si>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</si>
  <si>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</si>
  <si>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</si>
  <si>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</si>
  <si>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</si>
  <si>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</si>
  <si>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</si>
  <si>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</si>
  <si>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</si>
  <si>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</si>
  <si>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</si>
  <si>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</si>
  <si>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</si>
  <si>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</si>
  <si>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</si>
  <si>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</si>
  <si>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</si>
  <si>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</si>
  <si>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</si>
  <si>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</si>
  <si>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</si>
  <si>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</si>
  <si>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</si>
  <si>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</si>
  <si>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</si>
  <si>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</si>
  <si>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</si>
  <si>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</si>
  <si>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</si>
  <si>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</si>
  <si>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</si>
  <si>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</si>
  <si>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</si>
  <si>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</si>
  <si>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</si>
  <si>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</si>
  <si>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</si>
  <si>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</si>
  <si>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</si>
  <si>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</si>
  <si>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</si>
  <si>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</si>
  <si>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</si>
  <si>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</si>
  <si>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</si>
  <si>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</si>
  <si>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</si>
  <si>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</si>
  <si>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</si>
  <si>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</si>
  <si>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</si>
  <si>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</si>
  <si>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</si>
  <si>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</si>
  <si>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</si>
  <si>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</si>
  <si>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</si>
  <si>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</si>
  <si>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</si>
  <si>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</si>
  <si>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</si>
  <si>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</si>
  <si>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</si>
  <si>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</si>
  <si>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単年度の収支状況を表しており、100%以上が経常利益があったことを示します。新型コロナウイルスの影響を主な要因として減少が続き、その影響は薄れましたが、人口減少等の影響を受けつつも、徐々にではありますが回復傾向にあります。
　③流動比率は償還期限が１年以内の債務に対する支払能力を示しています。100%を超えていることから、すぐに資金不足とはなりません。起債残高の減少により若干上昇していますが類似団体と比較すると低い傾向にあります。
　④企業債残高対給水収益比率は借入残高と料金収入の割合を示しています。水道施設更新のための投資による借入による残高の増加、料金収入の減少もあり上昇が続いています。返済額を上限とした事業規模に応じた投資により借入残高を抑制する必要があります。
　⑤料金回収率は水道水の供給に要した費用をどれだけ料金収入で賄えているかを示しています。100%を下回っていることから、料金収入以外の収入へ依存して事業運営しています。本年度も他会計との一括発注に伴う支出額及び負担金収入が増加したことにより大きく減少しています。料金収入の減少が続いていることから、料金収入の増収、経費削減により改善を図る必要があります。
　⑥給水原価は実際に使用された水道水１㎥当たりの費用を示しています。人口減少に伴い有収水量も減少傾向にあり、給水原価も上昇傾向にあります。
　⑦施設利用率は 配水能力に対して実際に配水された水量の割合を示しています。 人口減少等による配水量の減少により低下傾向にあることから、施設更新時にはダウンサイジング等を検討する必要があります。
　⑧有収率は配水量に対し実際に料金収入に反映した水量の割合を示します。専門的な調査の実施により漏水を解消しておりましたが、新たな漏水の発生により低下傾向にあるとから継続した調査等により維持、向上を図る必要があります。</t>
    <rPh sb="89" eb="90">
      <t>ナド</t>
    </rPh>
    <rPh sb="91" eb="93">
      <t>エイキョウ</t>
    </rPh>
    <rPh sb="94" eb="95">
      <t>ウ</t>
    </rPh>
    <rPh sb="100" eb="102">
      <t>ジョジョ</t>
    </rPh>
    <rPh sb="110" eb="112">
      <t>カイフク</t>
    </rPh>
    <rPh sb="112" eb="114">
      <t>ケイコウ</t>
    </rPh>
    <phoneticPr fontId="4"/>
  </si>
  <si>
    <t>　①は減価償却がどの程度進んでいるかを、②は耐用年数を超えた管路の割合を表しており、資産老朽化の程度を示しています。
　①②共に類似団体平均値より高く、水道施設全体で老朽化が進んでいます。特に管路は老朽化が進んでおり、②管路経年化率は管路整備時期が集中していたこともあり増加が続いています。ペース以上に管路を更新することは困難であることから、今後も上昇が続く見込みとなっています。管路以外にも機械設備、メーター器等、定期的な更新や劣化状況を個別に判断する必要がある資産も多くあることから、計画的な更新を進めて行く必要があります。
　③管路更新率は、既存管路に対し更新した管路の割合を示すものです。１年間に更新できる延長には限りがあることから、重要度の高い管路、水道事故発生頻度が高い管路を中心に、計画的な更新を図る必要があります。</t>
    <phoneticPr fontId="4"/>
  </si>
  <si>
    <t>　全体の指標を通し、料金収入の減少、物価上昇等による経費の増加等の要因により、悪化が続いています。
　経営の健全性・効率性では、人口減少の影響による料金収入の減少が続いており、有収率の向上、業務改善による経費節減等、経営効率化や料金収入の確保を進める必要があります。
　企業債残高は事業規模の縮小に伴い減少傾向にありますが、将来的な大規模な投資に向け、返済額を上限とした企業債借入額の抑制等により更なる債務残高を圧縮し、将来に渡る経営の安定化を図る必要があります。
　老朽化した資産は年々増加していますが、全ての資産を耐用年数で更新することは困難であることから、基幹管路、重要施設への経路を中心とした管路更新、機械設備等の計画的な更新を図り、効率的な資産の更新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</si>
</sst>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0.83</c:v>
                </c:pt>
                <c:pt idx="2">
                  <c:v>0.45</c:v>
                </c:pt>
                <c:pt idx="3">
                  <c:v>0.23</c:v>
                </c:pt>
                <c:pt idx="4">
                  <c:v>0.25</c:v>
                </c:pt>
              </c:numCache>
            </c:numRef>
          </c:val>
          <c:extLst>
            <c:ext xmlns:c16="http://schemas.microsoft.com/office/drawing/2014/chart" uri="{C3380CC4-5D6E-409C-BE32-E72D297353CC}">
              <c16:uniqueId val="{00000000-C0BD-4EDB-B805-364A778077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C0BD-4EDB-B805-364A778077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33.119999999999997</c:v>
                </c:pt>
                <c:pt idx="1">
                  <c:v>30.57</c:v>
                </c:pt>
                <c:pt idx="2">
                  <c:v>30.56</c:v>
                </c:pt>
                <c:pt idx="3">
                  <c:v>30.7</c:v>
                </c:pt>
                <c:pt idx="4">
                  <c:v>31.61</c:v>
                </c:pt>
              </c:numCache>
            </c:numRef>
          </c:val>
          <c:extLst>
            <c:ext xmlns:c16="http://schemas.microsoft.com/office/drawing/2014/chart" uri="{C3380CC4-5D6E-409C-BE32-E72D297353CC}">
              <c16:uniqueId val="{00000000-981E-451A-B470-8F0E62BF85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981E-451A-B470-8F0E62BF85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76.86</c:v>
                </c:pt>
                <c:pt idx="1">
                  <c:v>80.69</c:v>
                </c:pt>
                <c:pt idx="2">
                  <c:v>79.55</c:v>
                </c:pt>
                <c:pt idx="3">
                  <c:v>76.790000000000006</c:v>
                </c:pt>
                <c:pt idx="4">
                  <c:v>73.569999999999993</c:v>
                </c:pt>
              </c:numCache>
            </c:numRef>
          </c:val>
          <c:extLst>
            <c:ext xmlns:c16="http://schemas.microsoft.com/office/drawing/2014/chart" uri="{C3380CC4-5D6E-409C-BE32-E72D297353CC}">
              <c16:uniqueId val="{00000000-6484-4324-B9AF-79D1DC09B56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6484-4324-B9AF-79D1DC09B56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101.12</c:v>
                </c:pt>
                <c:pt idx="1">
                  <c:v>100.27</c:v>
                </c:pt>
                <c:pt idx="2">
                  <c:v>100.46</c:v>
                </c:pt>
                <c:pt idx="3">
                  <c:v>101.28</c:v>
                </c:pt>
                <c:pt idx="4">
                  <c:v>101.14</c:v>
                </c:pt>
              </c:numCache>
            </c:numRef>
          </c:val>
          <c:extLst>
            <c:ext xmlns:c16="http://schemas.microsoft.com/office/drawing/2014/chart" uri="{C3380CC4-5D6E-409C-BE32-E72D297353CC}">
              <c16:uniqueId val="{00000000-A900-4F78-BCFD-C09460EBEF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A900-4F78-BCFD-C09460EBEF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53.07</c:v>
                </c:pt>
                <c:pt idx="1">
                  <c:v>54.14</c:v>
                </c:pt>
                <c:pt idx="2">
                  <c:v>55.09</c:v>
                </c:pt>
                <c:pt idx="3">
                  <c:v>57.16</c:v>
                </c:pt>
                <c:pt idx="4">
                  <c:v>58.78</c:v>
                </c:pt>
              </c:numCache>
            </c:numRef>
          </c:val>
          <c:extLst>
            <c:ext xmlns:c16="http://schemas.microsoft.com/office/drawing/2014/chart" uri="{C3380CC4-5D6E-409C-BE32-E72D297353CC}">
              <c16:uniqueId val="{00000000-C84E-4BD4-A14F-A7B7F9E7A5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C84E-4BD4-A14F-A7B7F9E7A5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32.19</c:v>
                </c:pt>
                <c:pt idx="1">
                  <c:v>33.72</c:v>
                </c:pt>
                <c:pt idx="2">
                  <c:v>28.59</c:v>
                </c:pt>
                <c:pt idx="3">
                  <c:v>33.17</c:v>
                </c:pt>
                <c:pt idx="4">
                  <c:v>29.85</c:v>
                </c:pt>
              </c:numCache>
            </c:numRef>
          </c:val>
          <c:extLst>
            <c:ext xmlns:c16="http://schemas.microsoft.com/office/drawing/2014/chart" uri="{C3380CC4-5D6E-409C-BE32-E72D297353CC}">
              <c16:uniqueId val="{00000000-BAE2-4EAF-BEB5-3363D0B8B8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BAE2-4EAF-BEB5-3363D0B8B8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E-4E96-8ABD-AB62CDD4FF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E3E-4E96-8ABD-AB62CDD4FF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249.39</c:v>
                </c:pt>
                <c:pt idx="1">
                  <c:v>234.46</c:v>
                </c:pt>
                <c:pt idx="2">
                  <c:v>225.06</c:v>
                </c:pt>
                <c:pt idx="3">
                  <c:v>260.2</c:v>
                </c:pt>
                <c:pt idx="4">
                  <c:v>242.36</c:v>
                </c:pt>
              </c:numCache>
            </c:numRef>
          </c:val>
          <c:extLst>
            <c:ext xmlns:c16="http://schemas.microsoft.com/office/drawing/2014/chart" uri="{C3380CC4-5D6E-409C-BE32-E72D297353CC}">
              <c16:uniqueId val="{00000000-F9B1-4CA8-B9A7-85D929AAD4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F9B1-4CA8-B9A7-85D929AAD4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618.29999999999995</c:v>
                </c:pt>
                <c:pt idx="1">
                  <c:v>634.54</c:v>
                </c:pt>
                <c:pt idx="2">
                  <c:v>643.97</c:v>
                </c:pt>
                <c:pt idx="3">
                  <c:v>633.33000000000004</c:v>
                </c:pt>
                <c:pt idx="4">
                  <c:v>619.20000000000005</c:v>
                </c:pt>
              </c:numCache>
            </c:numRef>
          </c:val>
          <c:extLst>
            <c:ext xmlns:c16="http://schemas.microsoft.com/office/drawing/2014/chart" uri="{C3380CC4-5D6E-409C-BE32-E72D297353CC}">
              <c16:uniqueId val="{00000000-383F-4018-9D66-982D2BC619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383F-4018-9D66-982D2BC619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94.04</c:v>
                </c:pt>
                <c:pt idx="1">
                  <c:v>92.57</c:v>
                </c:pt>
                <c:pt idx="2">
                  <c:v>93.07</c:v>
                </c:pt>
                <c:pt idx="3">
                  <c:v>81.510000000000005</c:v>
                </c:pt>
                <c:pt idx="4">
                  <c:v>76</c:v>
                </c:pt>
              </c:numCache>
            </c:numRef>
          </c:val>
          <c:extLst>
            <c:ext xmlns:c16="http://schemas.microsoft.com/office/drawing/2014/chart" uri="{C3380CC4-5D6E-409C-BE32-E72D297353CC}">
              <c16:uniqueId val="{00000000-339D-4686-9AD3-A19A916C9D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339D-4686-9AD3-A19A916C9D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234.57</c:v>
                </c:pt>
                <c:pt idx="1">
                  <c:v>238.08</c:v>
                </c:pt>
                <c:pt idx="2">
                  <c:v>237.85</c:v>
                </c:pt>
                <c:pt idx="3">
                  <c:v>273.05</c:v>
                </c:pt>
                <c:pt idx="4">
                  <c:v>293.01</c:v>
                </c:pt>
              </c:numCache>
            </c:numRef>
          </c:val>
          <c:extLst>
            <c:ext xmlns:c16="http://schemas.microsoft.com/office/drawing/2014/chart" uri="{C3380CC4-5D6E-409C-BE32-E72D297353CC}">
              <c16:uniqueId val="{00000000-CC73-4E08-8BB7-531E4BF6EF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CC73-4E08-8BB7-531E4BF6EF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弟子屈町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A8</v>
      </c>
      <c r="X8" s="69"/>
      <c r="Y8" s="69"/>
      <c r="Z8" s="69"/>
      <c r="AA8" s="69"/>
      <c r="AB8" s="69"/>
      <c r="AC8" s="69"/>
      <c r="AD8" s="69" t="str">
        <f>データ!$M$6</f>
        <v>非設置</v>
      </c>
      <c r="AE8" s="69"/>
      <c r="AF8" s="69"/>
      <c r="AG8" s="69"/>
      <c r="AH8" s="69"/>
      <c r="AI8" s="69"/>
      <c r="AJ8" s="69"/>
      <c r="AK8" s="2"/>
      <c r="AL8" s="52">
        <f>データ!$R$6</f>
        <v>6640</v>
      </c>
      <c r="AM8" s="52"/>
      <c r="AN8" s="52"/>
      <c r="AO8" s="52"/>
      <c r="AP8" s="52"/>
      <c r="AQ8" s="52"/>
      <c r="AR8" s="52"/>
      <c r="AS8" s="52"/>
      <c r="AT8" s="49">
        <f>データ!$S$6</f>
        <v>774.33</v>
      </c>
      <c r="AU8" s="50"/>
      <c r="AV8" s="50"/>
      <c r="AW8" s="50"/>
      <c r="AX8" s="50"/>
      <c r="AY8" s="50"/>
      <c r="AZ8" s="50"/>
      <c r="BA8" s="50"/>
      <c r="BB8" s="39">
        <f>データ!$T$6</f>
        <v>8.58</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45.96</v>
      </c>
      <c r="J10" s="50"/>
      <c r="K10" s="50"/>
      <c r="L10" s="50"/>
      <c r="M10" s="50"/>
      <c r="N10" s="50"/>
      <c r="O10" s="51"/>
      <c r="P10" s="39">
        <f>データ!$P$6</f>
        <v>85.12</v>
      </c>
      <c r="Q10" s="39"/>
      <c r="R10" s="39"/>
      <c r="S10" s="39"/>
      <c r="T10" s="39"/>
      <c r="U10" s="39"/>
      <c r="V10" s="39"/>
      <c r="W10" s="52">
        <f>データ!$Q$6</f>
        <v>3905</v>
      </c>
      <c r="X10" s="52"/>
      <c r="Y10" s="52"/>
      <c r="Z10" s="52"/>
      <c r="AA10" s="52"/>
      <c r="AB10" s="52"/>
      <c r="AC10" s="52"/>
      <c r="AD10" s="2"/>
      <c r="AE10" s="2"/>
      <c r="AF10" s="2"/>
      <c r="AG10" s="2"/>
      <c r="AH10" s="2"/>
      <c r="AI10" s="2"/>
      <c r="AJ10" s="2"/>
      <c r="AK10" s="2"/>
      <c r="AL10" s="52">
        <f>データ!$U$6</f>
        <v>5551</v>
      </c>
      <c r="AM10" s="52"/>
      <c r="AN10" s="52"/>
      <c r="AO10" s="52"/>
      <c r="AP10" s="52"/>
      <c r="AQ10" s="52"/>
      <c r="AR10" s="52"/>
      <c r="AS10" s="52"/>
      <c r="AT10" s="49">
        <f>データ!$V$6</f>
        <v>36.56</v>
      </c>
      <c r="AU10" s="50"/>
      <c r="AV10" s="50"/>
      <c r="AW10" s="50"/>
      <c r="AX10" s="50"/>
      <c r="AY10" s="50"/>
      <c r="AZ10" s="50"/>
      <c r="BA10" s="50"/>
      <c r="BB10" s="39">
        <f>データ!$W$6</f>
        <v>151.83000000000001</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109</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110</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111</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5w90NjxaKbM8hWdir1PHn50Q3dwcLibYYI05dllLBNHRutYQKnoYtMQ8sfz/RWnGw/w09M3AjUZj1AiI1iesg==" saltValue="P/DiWEqgUE9rmgvrEydz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16659</v>
      </c>
      <c r="D6" s="20">
        <f t="shared" si="3"/>
        <v>46</v>
      </c>
      <c r="E6" s="20">
        <f t="shared" si="3"/>
        <v>1</v>
      </c>
      <c r="F6" s="20">
        <f t="shared" si="3"/>
        <v>0</v>
      </c>
      <c r="G6" s="20">
        <f t="shared" si="3"/>
        <v>1</v>
      </c>
      <c r="H6" s="20" t="str">
        <f t="shared" si="3"/>
        <v>北海道　弟子屈町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45.96</v>
      </c>
      <c r="P6" s="21">
        <f t="shared" si="3"/>
        <v>85.12</v>
      </c>
      <c r="Q6" s="21">
        <f t="shared" si="3"/>
        <v>3905</v>
      </c>
      <c r="R6" s="21">
        <f t="shared" si="3"/>
        <v>6640</v>
      </c>
      <c r="S6" s="21">
        <f t="shared" si="3"/>
        <v>774.33</v>
      </c>
      <c r="T6" s="21">
        <f t="shared" si="3"/>
        <v>8.58</v>
      </c>
      <c r="U6" s="21">
        <f t="shared" si="3"/>
        <v>5551</v>
      </c>
      <c r="V6" s="21">
        <f t="shared" si="3"/>
        <v>36.56</v>
      </c>
      <c r="W6" s="21">
        <f t="shared" si="3"/>
        <v>151.83000000000001</v>
      </c>
      <c r="X6" s="22">
        <f>IF(X7="",NA(),X7)</f>
        <v>101.12</v>
      </c>
      <c r="Y6" s="22">
        <f t="shared" ref="Y6:AG6" si="4">IF(Y7="",NA(),Y7)</f>
        <v>100.27</v>
      </c>
      <c r="Z6" s="22">
        <f t="shared" si="4"/>
        <v>100.46</v>
      </c>
      <c r="AA6" s="22">
        <f t="shared" si="4"/>
        <v>101.28</v>
      </c>
      <c r="AB6" s="22">
        <f t="shared" si="4"/>
        <v>101.14</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249.39</v>
      </c>
      <c r="AU6" s="22">
        <f t="shared" ref="AU6:BC6" si="6">IF(AU7="",NA(),AU7)</f>
        <v>234.46</v>
      </c>
      <c r="AV6" s="22">
        <f t="shared" si="6"/>
        <v>225.06</v>
      </c>
      <c r="AW6" s="22">
        <f t="shared" si="6"/>
        <v>260.2</v>
      </c>
      <c r="AX6" s="22">
        <f t="shared" si="6"/>
        <v>242.36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618.29999999999995</v>
      </c>
      <c r="BF6" s="22">
        <f t="shared" ref="BF6:BN6" si="7">IF(BF7="",NA(),BF7)</f>
        <v>634.54</v>
      </c>
      <c r="BG6" s="22">
        <f t="shared" si="7"/>
        <v>643.97</v>
      </c>
      <c r="BH6" s="22">
        <f t="shared" si="7"/>
        <v>633.33000000000004</v>
      </c>
      <c r="BI6" s="22">
        <f t="shared" si="7"/>
        <v>619.20000000000005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94.04</v>
      </c>
      <c r="BQ6" s="22">
        <f t="shared" ref="BQ6:BY6" si="8">IF(BQ7="",NA(),BQ7)</f>
        <v>92.57</v>
      </c>
      <c r="BR6" s="22">
        <f t="shared" si="8"/>
        <v>93.07</v>
      </c>
      <c r="BS6" s="22">
        <f t="shared" si="8"/>
        <v>81.510000000000005</v>
      </c>
      <c r="BT6" s="22">
        <f t="shared" si="8"/>
        <v>76</v>
      </c>
      <c r="BU6" s="22">
        <f t="shared" si="8"/>
        <v>87.11</v>
      </c>
      <c r="BV6" s="22">
        <f t="shared" si="8"/>
        <v>82.78</v>
      </c>
      <c r="BW6" s="22">
        <f t="shared" si="8"/>
        <v>84.82</v>
      </c>
      <c r="BX6" s="22">
        <f t="shared" si="8"/>
        <v>82.29</v>
      </c>
      <c r="BY6" s="22">
        <f t="shared" si="8"/>
        <v>84.16</v>
      </c>
      <c r="BZ6" s="21" t="str">
        <f>IF(BZ7="","",IF(BZ7="-","【-】","【"&amp;SUBSTITUTE(TEXT(BZ7,"#,##0.00"),"-","△")&amp;"】"))</f>
        <v>【97.82】</v>
      </c>
      <c r="CA6" s="22">
        <f>IF(CA7="",NA(),CA7)</f>
        <v>234.57</v>
      </c>
      <c r="CB6" s="22">
        <f t="shared" ref="CB6:CJ6" si="9">IF(CB7="",NA(),CB7)</f>
        <v>238.08</v>
      </c>
      <c r="CC6" s="22">
        <f t="shared" si="9"/>
        <v>237.85</v>
      </c>
      <c r="CD6" s="22">
        <f t="shared" si="9"/>
        <v>273.05</v>
      </c>
      <c r="CE6" s="22">
        <f t="shared" si="9"/>
        <v>293.01</v>
      </c>
      <c r="CF6" s="22">
        <f t="shared" si="9"/>
        <v>223.98</v>
      </c>
      <c r="CG6" s="22">
        <f t="shared" si="9"/>
        <v>225.09</v>
      </c>
      <c r="CH6" s="22">
        <f t="shared" si="9"/>
        <v>224.82</v>
      </c>
      <c r="CI6" s="22">
        <f t="shared" si="9"/>
        <v>230.85</v>
      </c>
      <c r="CJ6" s="22">
        <f t="shared" si="9"/>
        <v>230.21</v>
      </c>
      <c r="CK6" s="21" t="str">
        <f>IF(CK7="","",IF(CK7="-","【-】","【"&amp;SUBSTITUTE(TEXT(CK7,"#,##0.00"),"-","△")&amp;"】"))</f>
        <v>【177.56】</v>
      </c>
      <c r="CL6" s="22">
        <f>IF(CL7="",NA(),CL7)</f>
        <v>33.119999999999997</v>
      </c>
      <c r="CM6" s="22">
        <f t="shared" ref="CM6:CU6" si="10">IF(CM7="",NA(),CM7)</f>
        <v>30.57</v>
      </c>
      <c r="CN6" s="22">
        <f t="shared" si="10"/>
        <v>30.56</v>
      </c>
      <c r="CO6" s="22">
        <f t="shared" si="10"/>
        <v>30.7</v>
      </c>
      <c r="CP6" s="22">
        <f t="shared" si="10"/>
        <v>31.61</v>
      </c>
      <c r="CQ6" s="22">
        <f t="shared" si="10"/>
        <v>49.64</v>
      </c>
      <c r="CR6" s="22">
        <f t="shared" si="10"/>
        <v>49.38</v>
      </c>
      <c r="CS6" s="22">
        <f t="shared" si="10"/>
        <v>50.09</v>
      </c>
      <c r="CT6" s="22">
        <f t="shared" si="10"/>
        <v>50.1</v>
      </c>
      <c r="CU6" s="22">
        <f t="shared" si="10"/>
        <v>49.76</v>
      </c>
      <c r="CV6" s="21" t="str">
        <f>IF(CV7="","",IF(CV7="-","【-】","【"&amp;SUBSTITUTE(TEXT(CV7,"#,##0.00"),"-","△")&amp;"】"))</f>
        <v>【59.81】</v>
      </c>
      <c r="CW6" s="22">
        <f>IF(CW7="",NA(),CW7)</f>
        <v>76.86</v>
      </c>
      <c r="CX6" s="22">
        <f t="shared" ref="CX6:DF6" si="11">IF(CX7="",NA(),CX7)</f>
        <v>80.69</v>
      </c>
      <c r="CY6" s="22">
        <f t="shared" si="11"/>
        <v>79.55</v>
      </c>
      <c r="CZ6" s="22">
        <f t="shared" si="11"/>
        <v>76.790000000000006</v>
      </c>
      <c r="DA6" s="22">
        <f t="shared" si="11"/>
        <v>73.569999999999993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53.07</v>
      </c>
      <c r="DI6" s="22">
        <f t="shared" ref="DI6:DQ6" si="12">IF(DI7="",NA(),DI7)</f>
        <v>54.14</v>
      </c>
      <c r="DJ6" s="22">
        <f t="shared" si="12"/>
        <v>55.09</v>
      </c>
      <c r="DK6" s="22">
        <f t="shared" si="12"/>
        <v>57.16</v>
      </c>
      <c r="DL6" s="22">
        <f t="shared" si="12"/>
        <v>58.78</v>
      </c>
      <c r="DM6" s="22">
        <f t="shared" si="12"/>
        <v>47.31</v>
      </c>
      <c r="DN6" s="22">
        <f t="shared" si="12"/>
        <v>47.5</v>
      </c>
      <c r="DO6" s="22">
        <f t="shared" si="12"/>
        <v>48.41</v>
      </c>
      <c r="DP6" s="22">
        <f t="shared" si="12"/>
        <v>50.02</v>
      </c>
      <c r="DQ6" s="22">
        <f t="shared" si="12"/>
        <v>51.38</v>
      </c>
      <c r="DR6" s="21" t="str">
        <f>IF(DR7="","",IF(DR7="-","【-】","【"&amp;SUBSTITUTE(TEXT(DR7,"#,##0.00"),"-","△")&amp;"】"))</f>
        <v>【52.02】</v>
      </c>
      <c r="DS6" s="22">
        <f>IF(DS7="",NA(),DS7)</f>
        <v>32.19</v>
      </c>
      <c r="DT6" s="22">
        <f t="shared" ref="DT6:EB6" si="13">IF(DT7="",NA(),DT7)</f>
        <v>33.72</v>
      </c>
      <c r="DU6" s="22">
        <f t="shared" si="13"/>
        <v>28.59</v>
      </c>
      <c r="DV6" s="22">
        <f t="shared" si="13"/>
        <v>33.17</v>
      </c>
      <c r="DW6" s="22">
        <f t="shared" si="13"/>
        <v>29.85</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0.33</v>
      </c>
      <c r="EE6" s="22">
        <f t="shared" ref="EE6:EM6" si="14">IF(EE7="",NA(),EE7)</f>
        <v>0.83</v>
      </c>
      <c r="EF6" s="22">
        <f t="shared" si="14"/>
        <v>0.45</v>
      </c>
      <c r="EG6" s="22">
        <f t="shared" si="14"/>
        <v>0.23</v>
      </c>
      <c r="EH6" s="22">
        <f t="shared" si="14"/>
        <v>0.25</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16659</v>
      </c>
      <c r="D7" s="24">
        <v>46</v>
      </c>
      <c r="E7" s="24">
        <v>1</v>
      </c>
      <c r="F7" s="24">
        <v>0</v>
      </c>
      <c r="G7" s="24">
        <v>1</v>
      </c>
      <c r="H7" s="24" t="s">
        <v>93</v>
      </c>
      <c r="I7" s="24" t="s">
        <v>94</v>
      </c>
      <c r="J7" s="24" t="s">
        <v>95</v>
      </c>
      <c r="K7" s="24" t="s">
        <v>96</v>
      </c>
      <c r="L7" s="24" t="s">
        <v>97</v>
      </c>
      <c r="M7" s="24" t="s">
        <v>98</v>
      </c>
      <c r="N7" s="25" t="s">
        <v>99</v>
      </c>
      <c r="O7" s="25">
        <v>45.96</v>
      </c>
      <c r="P7" s="25">
        <v>85.12</v>
      </c>
      <c r="Q7" s="25">
        <v>3905</v>
      </c>
      <c r="R7" s="25">
        <v>6640</v>
      </c>
      <c r="S7" s="25">
        <v>774.33</v>
      </c>
      <c r="T7" s="25">
        <v>8.58</v>
      </c>
      <c r="U7" s="25">
        <v>5551</v>
      </c>
      <c r="V7" s="25">
        <v>36.56</v>
      </c>
      <c r="W7" s="25">
        <v>151.83000000000001</v>
      </c>
      <c r="X7" s="25">
        <v>101.12</v>
      </c>
      <c r="Y7" s="25">
        <v>100.27</v>
      </c>
      <c r="Z7" s="25">
        <v>100.46</v>
      </c>
      <c r="AA7" s="25">
        <v>101.28</v>
      </c>
      <c r="AB7" s="25">
        <v>101.14</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249.39</v>
      </c>
      <c r="AU7" s="25">
        <v>234.46</v>
      </c>
      <c r="AV7" s="25">
        <v>225.06</v>
      </c>
      <c r="AW7" s="25">
        <v>260.2</v>
      </c>
      <c r="AX7" s="25">
        <v>242.36</v>
      </c>
      <c r="AY7" s="25">
        <v>301.04000000000002</v>
      </c>
      <c r="AZ7" s="25">
        <v>305.08</v>
      </c>
      <c r="BA7" s="25">
        <v>305.33999999999997</v>
      </c>
      <c r="BB7" s="25">
        <v>310.01</v>
      </c>
      <c r="BC7" s="25">
        <v>311.12</v>
      </c>
      <c r="BD7" s="25">
        <v>243.36</v>
      </c>
      <c r="BE7" s="25">
        <v>618.29999999999995</v>
      </c>
      <c r="BF7" s="25">
        <v>634.54</v>
      </c>
      <c r="BG7" s="25">
        <v>643.97</v>
      </c>
      <c r="BH7" s="25">
        <v>633.33000000000004</v>
      </c>
      <c r="BI7" s="25">
        <v>619.20000000000005</v>
      </c>
      <c r="BJ7" s="25">
        <v>551.62</v>
      </c>
      <c r="BK7" s="25">
        <v>585.59</v>
      </c>
      <c r="BL7" s="25">
        <v>561.34</v>
      </c>
      <c r="BM7" s="25">
        <v>538.33000000000004</v>
      </c>
      <c r="BN7" s="25">
        <v>515.14</v>
      </c>
      <c r="BO7" s="25">
        <v>265.93</v>
      </c>
      <c r="BP7" s="25">
        <v>94.04</v>
      </c>
      <c r="BQ7" s="25">
        <v>92.57</v>
      </c>
      <c r="BR7" s="25">
        <v>93.07</v>
      </c>
      <c r="BS7" s="25">
        <v>81.510000000000005</v>
      </c>
      <c r="BT7" s="25">
        <v>76</v>
      </c>
      <c r="BU7" s="25">
        <v>87.11</v>
      </c>
      <c r="BV7" s="25">
        <v>82.78</v>
      </c>
      <c r="BW7" s="25">
        <v>84.82</v>
      </c>
      <c r="BX7" s="25">
        <v>82.29</v>
      </c>
      <c r="BY7" s="25">
        <v>84.16</v>
      </c>
      <c r="BZ7" s="25">
        <v>97.82</v>
      </c>
      <c r="CA7" s="25">
        <v>234.57</v>
      </c>
      <c r="CB7" s="25">
        <v>238.08</v>
      </c>
      <c r="CC7" s="25">
        <v>237.85</v>
      </c>
      <c r="CD7" s="25">
        <v>273.05</v>
      </c>
      <c r="CE7" s="25">
        <v>293.01</v>
      </c>
      <c r="CF7" s="25">
        <v>223.98</v>
      </c>
      <c r="CG7" s="25">
        <v>225.09</v>
      </c>
      <c r="CH7" s="25">
        <v>224.82</v>
      </c>
      <c r="CI7" s="25">
        <v>230.85</v>
      </c>
      <c r="CJ7" s="25">
        <v>230.21</v>
      </c>
      <c r="CK7" s="25">
        <v>177.56</v>
      </c>
      <c r="CL7" s="25">
        <v>33.119999999999997</v>
      </c>
      <c r="CM7" s="25">
        <v>30.57</v>
      </c>
      <c r="CN7" s="25">
        <v>30.56</v>
      </c>
      <c r="CO7" s="25">
        <v>30.7</v>
      </c>
      <c r="CP7" s="25">
        <v>31.61</v>
      </c>
      <c r="CQ7" s="25">
        <v>49.64</v>
      </c>
      <c r="CR7" s="25">
        <v>49.38</v>
      </c>
      <c r="CS7" s="25">
        <v>50.09</v>
      </c>
      <c r="CT7" s="25">
        <v>50.1</v>
      </c>
      <c r="CU7" s="25">
        <v>49.76</v>
      </c>
      <c r="CV7" s="25">
        <v>59.81</v>
      </c>
      <c r="CW7" s="25">
        <v>76.86</v>
      </c>
      <c r="CX7" s="25">
        <v>80.69</v>
      </c>
      <c r="CY7" s="25">
        <v>79.55</v>
      </c>
      <c r="CZ7" s="25">
        <v>76.790000000000006</v>
      </c>
      <c r="DA7" s="25">
        <v>73.569999999999993</v>
      </c>
      <c r="DB7" s="25">
        <v>78.09</v>
      </c>
      <c r="DC7" s="25">
        <v>78.010000000000005</v>
      </c>
      <c r="DD7" s="25">
        <v>77.599999999999994</v>
      </c>
      <c r="DE7" s="25">
        <v>77.3</v>
      </c>
      <c r="DF7" s="25">
        <v>76.64</v>
      </c>
      <c r="DG7" s="25">
        <v>89.42</v>
      </c>
      <c r="DH7" s="25">
        <v>53.07</v>
      </c>
      <c r="DI7" s="25">
        <v>54.14</v>
      </c>
      <c r="DJ7" s="25">
        <v>55.09</v>
      </c>
      <c r="DK7" s="25">
        <v>57.16</v>
      </c>
      <c r="DL7" s="25">
        <v>58.78</v>
      </c>
      <c r="DM7" s="25">
        <v>47.31</v>
      </c>
      <c r="DN7" s="25">
        <v>47.5</v>
      </c>
      <c r="DO7" s="25">
        <v>48.41</v>
      </c>
      <c r="DP7" s="25">
        <v>50.02</v>
      </c>
      <c r="DQ7" s="25">
        <v>51.38</v>
      </c>
      <c r="DR7" s="25">
        <v>52.02</v>
      </c>
      <c r="DS7" s="25">
        <v>32.19</v>
      </c>
      <c r="DT7" s="25">
        <v>33.72</v>
      </c>
      <c r="DU7" s="25">
        <v>28.59</v>
      </c>
      <c r="DV7" s="25">
        <v>33.17</v>
      </c>
      <c r="DW7" s="25">
        <v>29.85</v>
      </c>
      <c r="DX7" s="25">
        <v>16.77</v>
      </c>
      <c r="DY7" s="25">
        <v>17.399999999999999</v>
      </c>
      <c r="DZ7" s="25">
        <v>18.64</v>
      </c>
      <c r="EA7" s="25">
        <v>19.510000000000002</v>
      </c>
      <c r="EB7" s="25">
        <v>21.6</v>
      </c>
      <c r="EC7" s="25">
        <v>25.37</v>
      </c>
      <c r="ED7" s="25">
        <v>0.33</v>
      </c>
      <c r="EE7" s="25">
        <v>0.83</v>
      </c>
      <c r="EF7" s="25">
        <v>0.45</v>
      </c>
      <c r="EG7" s="25">
        <v>0.23</v>
      </c>
      <c r="EH7" s="25">
        <v>0.25</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2025-01-29T00:26:54Z</cp:lastPrinted>
  <dcterms:created xsi:type="dcterms:W3CDTF">2025-01-24T06:43:40Z</dcterms:created>
  <dcterms:modified xsi:type="dcterms:W3CDTF">2025-01-29T00:26:55Z</dcterms:modified>
  <cp:category/>
</cp:coreProperties>
</file>