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G:\1_各課文書\11水道課\114設計係\【重要】◎平成29からのフォルダー\R5\07_財政係関係\05_【R6.1.29〆】公営企業に係る経営比較分析表（令和４年度決算）の分析等について\【経営比較分析表】2022_016659_47_1718\"/>
    </mc:Choice>
  </mc:AlternateContent>
  <xr:revisionPtr revIDLastSave="0" documentId="13_ncr:1_{D2A45CF3-7200-49B5-8362-39D5E761D234}" xr6:coauthVersionLast="36" xr6:coauthVersionMax="36" xr10:uidLastSave="{00000000-0000-0000-0000-000000000000}"/>
  <workbookProtection workbookAlgorithmName="SHA-512" workbookHashValue="xFTNAfnJBpIFWG93j4iOc8X9UoR/DN/k+q4HlwfchKS5FRVOJtS65le4hGaMJ+AcqP+fGJupbCR9uqn1tGo3tg==" workbookSaltValue="RjX2wRlSpNAgeGrts4Vol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W10" i="4" s="1"/>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T10" i="4"/>
  <c r="AL10" i="4"/>
  <c r="AD10" i="4"/>
  <c r="I10" i="4"/>
  <c r="W8" i="4"/>
  <c r="P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<sst xmlns="http://schemas.openxmlformats.org/spreadsheetml/2006/main" count="236" uniqueCount="119">
  <si>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</si>
  <si>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</si>
  <si>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</si>
  <si>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</si>
  <si>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</si>
  <si>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</si>
  <si>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</si>
  <si>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</si>
  <si>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</si>
  <si>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</si>
  <si>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</si>
  <si>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</si>
  <si>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</si>
  <si>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</si>
  <si>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</si>
  <si>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</si>
  <si>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</si>
  <si>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</si>
  <si>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</si>
  <si>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</si>
  <si>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</si>
  <si>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</si>
  <si>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</si>
  <si>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</si>
  <si>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</si>
  <si>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</si>
  <si>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</si>
  <si>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</si>
  <si>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</si>
  <si>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</si>
  <si>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</si>
  <si>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</si>
  <si>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</si>
  <si>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</si>
  <si>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</si>
  <si>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</si>
  <si>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</si>
  <si>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</si>
  <si>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</si>
  <si>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</si>
  <si>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</si>
  <si>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</si>
  <si>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</si>
  <si>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</si>
  <si>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</si>
  <si>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</si>
  <si>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</si>
  <si>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</si>
  <si>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</si>
  <si>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</si>
  <si>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</si>
  <si>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</si>
  <si>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</si>
  <si>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</si>
  <si>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</si>
  <si>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</si>
  <si>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</si>
  <si>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</si>
  <si>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</si>
  <si>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</si>
  <si>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</si>
  <si>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</si>
  <si>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</si>
  <si>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</si>
  <si>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</si>
  <si>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</si>
  <si>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</si>
  <si>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</si>
  <si>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</si>
  <si>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</si>
  <si>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</si>
  <si>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</si>
  <si>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</si>
  <si>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</si>
  <si>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</si>
  <si>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</si>
  <si>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</si>
  <si>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</si>
  <si>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</si>
  <si>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</si>
  <si>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</si>
  <si>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</si>
  <si>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</si>
  <si>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</si>
  <si>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</si>
  <si>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</si>
  <si>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</si>
  <si>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</si>
  <si>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</si>
  <si>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</si>
  <si>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</si>
  <si>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</si>
  <si>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</si>
  <si>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</si>
  <si>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</si>
  <si>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</si>
  <si>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</si>
  <si>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</si>
  <si>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</si>
  <si>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</si>
  <si>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</si>
  <si>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</si>
  <si>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</si>
  <si>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</si>
  <si>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</si>
  <si>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</si>
  <si>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</si>
  <si>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</si>
  <si>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</si>
  <si>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</si>
  <si>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</si>
  <si>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</si>
  <si>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</si>
  <si>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</si>
  <si>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</si>
  <si>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</si>
  <si>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につきましては、当町の下水道供用開始から二十数年経過しておりますが、下水道管渠の標準耐用年数は５０年となっております。そのため、管渠の老朽化については問題はありませんが、処理場の機械設備が更新時期を迎えております。現在ストックマネジメント計画に基づく実施設計及び更新工事を耐震補強と併せて、設備更新を計画しております。
　今後は２回目の処理場機械設備更新時期と管渠更新時期が被る事が考えられるため、計画的な更新事業を行う必要があります。</t>
    <rPh sb="149" eb="151">
      <t>セツビ</t>
    </rPh>
    <rPh sb="151" eb="153">
      <t>コウシン</t>
    </rPh>
    <phoneticPr fontId="4"/>
  </si>
  <si>
    <t>　現在の弟子屈町下水道事業の経営状況を示す指標は、全国の類似団体平均と比較すると悪い状態となっております。今後の主な事業の見通しとしては、管渠の整備が終了したので、処理場機械設備の更新及び耐震補強を行います。その為、ここ数年経営の健全性が改善傾向でしたが、更新事業に係る借入により悪化することが懸念されています。また、設備の劣化状況によりますが、財政状況を考え単年度に偏らず計画的な更新を行う必要があると思われます。一般会計からの繰入金も多額となっており、今以上に増やせない状況となっておりますので、経費の見直しや水洗化率の向上等の対策を行い、料金改定も視野に入れて下水道事業を運営していく必要があります。</t>
    <rPh sb="128" eb="130">
      <t>コウシン</t>
    </rPh>
    <phoneticPr fontId="4"/>
  </si>
  <si>
    <t>　公共下水道事業の経営の健全性は、収益的収支比率が70％以下であり健全とは言い難い状況です。
　その主な原因としては費用の多さ、特に建設費の借入に対する元金償還金額が類似団体平均を上回っていることに起因していると思われます。償還金については、順調に減少しておりますが、今後処理場の機器更新と耐震補強のため、更なる借入を行うため、減少幅が鈍化すると思われます。この為、健全性はここ数年は上向きでしたが、更新・耐震工事に伴う借入で、健全性の悪化が懸念されます。また、財政面では一般会計繰入金に依存している状況に変わりなく、今後予想される人口減少に伴い下水道事業のみならず一般会計も更に厳しい財政状況になる事が考えられるため、下水道使用料の見直しも視野に入れて長期的な計画を基に事業運営を行う必要があります。
　効率性については、汚水処理原価が高く、経費回収率が悪い状況です。原因としては、こちらも建設費に係る起債償還に起因するものと思われます。経費回収率についても、使用料で賄うべき費用を約半分しか賄えていない状況で、主な原因は公費負担分以外の起債償還となっております。
　施設利用率については、80％を超え平均より高くなっており、適切な施設規模と考えられますが、有収率が約81％で流入水に不明水が含まれている事が考えれるため、不明水調査を実施する必要があると考えられます。</t>
    <rPh sb="28" eb="30">
      <t>イカ</t>
    </rPh>
    <rPh sb="77" eb="78">
      <t>キン</t>
    </rPh>
    <rPh sb="81" eb="82">
      <t>ガク</t>
    </rPh>
    <rPh sb="562" eb="564">
      <t>フメイ</t>
    </rPh>
    <rPh sb="564" eb="565">
      <t>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</si>
</sst>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06-475C-8192-690D8A0AE6F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A506-475C-8192-690D8A0AE6F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73.73</c:v>
                </c:pt>
                <c:pt idx="1">
                  <c:v>73.02</c:v>
                </c:pt>
                <c:pt idx="2">
                  <c:v>74.83</c:v>
                </c:pt>
                <c:pt idx="3">
                  <c:v>73.67</c:v>
                </c:pt>
                <c:pt idx="4">
                  <c:v>69.430000000000007</c:v>
                </c:pt>
              </c:numCache>
            </c:numRef>
          </c:val>
          <c:extLst>
            <c:ext xmlns:c16="http://schemas.microsoft.com/office/drawing/2014/chart" uri="{C3380CC4-5D6E-409C-BE32-E72D297353CC}">
              <c16:uniqueId val="{00000000-2389-4380-BAF7-4CAA9AE241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89-4380-BAF7-4CAA9AE241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8-4CA7-9B01-94DF5F5DAA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8-4CA7-9B01-94DF5F5DAA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3D-4AEA-9D0B-6FD0228E28F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3D-4AEA-9D0B-6FD0228E28F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BA-4C3D-906C-85FDB85CC4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BA-4C3D-906C-85FDB85CC4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72-4253-B367-7D7861B871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72-4253-B367-7D7861B871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1950.24</c:v>
                </c:pt>
                <c:pt idx="1">
                  <c:v>1765.37</c:v>
                </c:pt>
                <c:pt idx="2">
                  <c:v>1566.2</c:v>
                </c:pt>
                <c:pt idx="3">
                  <c:v>1467.65</c:v>
                </c:pt>
                <c:pt idx="4">
                  <c:v>1434.22</c:v>
                </c:pt>
              </c:numCache>
            </c:numRef>
          </c:val>
          <c:extLst>
            <c:ext xmlns:c16="http://schemas.microsoft.com/office/drawing/2014/chart" uri="{C3380CC4-5D6E-409C-BE32-E72D297353CC}">
              <c16:uniqueId val="{00000000-6701-4F1C-A7AE-7E8FB11FC5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6701-4F1C-A7AE-7E8FB11FC5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51.35</c:v>
                </c:pt>
                <c:pt idx="1">
                  <c:v>50.99</c:v>
                </c:pt>
                <c:pt idx="2">
                  <c:v>53.03</c:v>
                </c:pt>
                <c:pt idx="3">
                  <c:v>51.41</c:v>
                </c:pt>
                <c:pt idx="4">
                  <c:v>48.58</c:v>
                </c:pt>
              </c:numCache>
            </c:numRef>
          </c:val>
          <c:extLst>
            <c:ext xmlns:c16="http://schemas.microsoft.com/office/drawing/2014/chart" uri="{C3380CC4-5D6E-409C-BE32-E72D297353CC}">
              <c16:uniqueId val="{00000000-E928-44A7-B815-EDD8F19677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E928-44A7-B815-EDD8F19677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496.55</c:v>
                </c:pt>
                <c:pt idx="1">
                  <c:v>502.69</c:v>
                </c:pt>
                <c:pt idx="2">
                  <c:v>484.39</c:v>
                </c:pt>
                <c:pt idx="3">
                  <c:v>501.06</c:v>
                </c:pt>
                <c:pt idx="4">
                  <c:v>530.22</c:v>
                </c:pt>
              </c:numCache>
            </c:numRef>
          </c:val>
          <c:extLst>
            <c:ext xmlns:c16="http://schemas.microsoft.com/office/drawing/2014/chart" uri="{C3380CC4-5D6E-409C-BE32-E72D297353CC}">
              <c16:uniqueId val="{00000000-B136-495F-8CE1-1695C6D7B0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B136-495F-8CE1-1695C6D7B0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82.9</c:v>
                </c:pt>
                <c:pt idx="1">
                  <c:v>86.79</c:v>
                </c:pt>
                <c:pt idx="2">
                  <c:v>88.93</c:v>
                </c:pt>
                <c:pt idx="3">
                  <c:v>87.56</c:v>
                </c:pt>
                <c:pt idx="4">
                  <c:v>87.33</c:v>
                </c:pt>
              </c:numCache>
            </c:numRef>
          </c:val>
          <c:extLst>
            <c:ext xmlns:c16="http://schemas.microsoft.com/office/drawing/2014/chart" uri="{C3380CC4-5D6E-409C-BE32-E72D297353CC}">
              <c16:uniqueId val="{00000000-9EB5-4E45-9D8C-9D8769BB06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9EB5-4E45-9D8C-9D8769BB06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82.05</c:v>
                </c:pt>
                <c:pt idx="1">
                  <c:v>82.72</c:v>
                </c:pt>
                <c:pt idx="2">
                  <c:v>84.35</c:v>
                </c:pt>
                <c:pt idx="3">
                  <c:v>85.38</c:v>
                </c:pt>
                <c:pt idx="4">
                  <c:v>87.65</c:v>
                </c:pt>
              </c:numCache>
            </c:numRef>
          </c:val>
          <c:extLst>
            <c:ext xmlns:c16="http://schemas.microsoft.com/office/drawing/2014/chart" uri="{C3380CC4-5D6E-409C-BE32-E72D297353CC}">
              <c16:uniqueId val="{00000000-6C27-423C-9580-5FA311DCB5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6C27-423C-9580-5FA311DCB5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弟子屈町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6699</v>
      </c>
      <c r="AM8" s="37"/>
      <c r="AN8" s="37"/>
      <c r="AO8" s="37"/>
      <c r="AP8" s="37"/>
      <c r="AQ8" s="37"/>
      <c r="AR8" s="37"/>
      <c r="AS8" s="37"/>
      <c r="AT8" s="38">
        <f>データ!T6</f>
        <v>774.33</v>
      </c>
      <c r="AU8" s="38"/>
      <c r="AV8" s="38"/>
      <c r="AW8" s="38"/>
      <c r="AX8" s="38"/>
      <c r="AY8" s="38"/>
      <c r="AZ8" s="38"/>
      <c r="BA8" s="38"/>
      <c r="BB8" s="38">
        <f>データ!U6</f>
        <v>8.65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60.92</v>
      </c>
      <c r="Q10" s="38"/>
      <c r="R10" s="38"/>
      <c r="S10" s="38"/>
      <c r="T10" s="38"/>
      <c r="U10" s="38"/>
      <c r="V10" s="38"/>
      <c r="W10" s="38">
        <f>データ!Q6</f>
        <v>81.02</v>
      </c>
      <c r="X10" s="38"/>
      <c r="Y10" s="38"/>
      <c r="Z10" s="38"/>
      <c r="AA10" s="38"/>
      <c r="AB10" s="38"/>
      <c r="AC10" s="38"/>
      <c r="AD10" s="37">
        <f>データ!R6</f>
        <v>4238</v>
      </c>
      <c r="AE10" s="37"/>
      <c r="AF10" s="37"/>
      <c r="AG10" s="37"/>
      <c r="AH10" s="37"/>
      <c r="AI10" s="37"/>
      <c r="AJ10" s="37"/>
      <c r="AK10" s="2"/>
      <c r="AL10" s="37">
        <f>データ!V6</f>
        <v>4050</v>
      </c>
      <c r="AM10" s="37"/>
      <c r="AN10" s="37"/>
      <c r="AO10" s="37"/>
      <c r="AP10" s="37"/>
      <c r="AQ10" s="37"/>
      <c r="AR10" s="37"/>
      <c r="AS10" s="37"/>
      <c r="AT10" s="38">
        <f>データ!W6</f>
        <v>2.71</v>
      </c>
      <c r="AU10" s="38"/>
      <c r="AV10" s="38"/>
      <c r="AW10" s="38"/>
      <c r="AX10" s="38"/>
      <c r="AY10" s="38"/>
      <c r="AZ10" s="38"/>
      <c r="BA10" s="38"/>
      <c r="BB10" s="38">
        <f>データ!X6</f>
        <v>1494.46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o6xxsmHkQeoJFiXV8iUayCo14wuXgm5YulEN8KrO0PzkL3RYIf4ZpVm4VvVfP7m+kB/bBy7lmJ5ygUQsLvI41A==" saltValue="5pzg9raZSAdslvFAO3fVu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16659</v>
      </c>
      <c r="D6" s="19">
        <f t="shared" si="3"/>
        <v>47</v>
      </c>
      <c r="E6" s="19">
        <f t="shared" si="3"/>
        <v>17</v>
      </c>
      <c r="F6" s="19">
        <f t="shared" si="3"/>
        <v>1</v>
      </c>
      <c r="G6" s="19">
        <f t="shared" si="3"/>
        <v>0</v>
      </c>
      <c r="H6" s="19" t="str">
        <f t="shared" si="3"/>
        <v>北海道　弟子屈町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60.92</v>
      </c>
      <c r="Q6" s="20">
        <f t="shared" si="3"/>
        <v>81.02</v>
      </c>
      <c r="R6" s="20">
        <f t="shared" si="3"/>
        <v>4238</v>
      </c>
      <c r="S6" s="20">
        <f t="shared" si="3"/>
        <v>6699</v>
      </c>
      <c r="T6" s="20">
        <f t="shared" si="3"/>
        <v>774.33</v>
      </c>
      <c r="U6" s="20">
        <f t="shared" si="3"/>
        <v>8.65</v>
      </c>
      <c r="V6" s="20">
        <f t="shared" si="3"/>
        <v>4050</v>
      </c>
      <c r="W6" s="20">
        <f t="shared" si="3"/>
        <v>2.71</v>
      </c>
      <c r="X6" s="20">
        <f t="shared" si="3"/>
        <v>1494.46</v>
      </c>
      <c r="Y6" s="21">
        <f>IF(Y7="",NA(),Y7)</f>
        <v>73.73</v>
      </c>
      <c r="Z6" s="21">
        <f t="shared" ref="Z6:AH6" si="4">IF(Z7="",NA(),Z7)</f>
        <v>73.02</v>
      </c>
      <c r="AA6" s="21">
        <f t="shared" si="4"/>
        <v>74.83</v>
      </c>
      <c r="AB6" s="21">
        <f t="shared" si="4"/>
        <v>73.67</v>
      </c>
      <c r="AC6" s="21">
        <f t="shared" si="4"/>
        <v>69.430000000000007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1950.24</v>
      </c>
      <c r="BG6" s="21">
        <f t="shared" ref="BG6:BO6" si="7">IF(BG7="",NA(),BG7)</f>
        <v>1765.37</v>
      </c>
      <c r="BH6" s="21">
        <f t="shared" si="7"/>
        <v>1566.2</v>
      </c>
      <c r="BI6" s="21">
        <f t="shared" si="7"/>
        <v>1467.65</v>
      </c>
      <c r="BJ6" s="21">
        <f t="shared" si="7"/>
        <v>1434.22</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51.35</v>
      </c>
      <c r="BR6" s="21">
        <f t="shared" ref="BR6:BZ6" si="8">IF(BR7="",NA(),BR7)</f>
        <v>50.99</v>
      </c>
      <c r="BS6" s="21">
        <f t="shared" si="8"/>
        <v>53.03</v>
      </c>
      <c r="BT6" s="21">
        <f t="shared" si="8"/>
        <v>51.41</v>
      </c>
      <c r="BU6" s="21">
        <f t="shared" si="8"/>
        <v>48.58</v>
      </c>
      <c r="BV6" s="21">
        <f t="shared" si="8"/>
        <v>78.92</v>
      </c>
      <c r="BW6" s="21">
        <f t="shared" si="8"/>
        <v>74.17</v>
      </c>
      <c r="BX6" s="21">
        <f t="shared" si="8"/>
        <v>79.77</v>
      </c>
      <c r="BY6" s="21">
        <f t="shared" si="8"/>
        <v>79.63</v>
      </c>
      <c r="BZ6" s="21">
        <f t="shared" si="8"/>
        <v>76.78</v>
      </c>
      <c r="CA6" s="20" t="str">
        <f>IF(CA7="","",IF(CA7="-","【-】","【"&amp;SUBSTITUTE(TEXT(CA7,"#,##0.00"),"-","△")&amp;"】"))</f>
        <v>【97.61】</v>
      </c>
      <c r="CB6" s="21">
        <f>IF(CB7="",NA(),CB7)</f>
        <v>496.55</v>
      </c>
      <c r="CC6" s="21">
        <f t="shared" ref="CC6:CK6" si="9">IF(CC7="",NA(),CC7)</f>
        <v>502.69</v>
      </c>
      <c r="CD6" s="21">
        <f t="shared" si="9"/>
        <v>484.39</v>
      </c>
      <c r="CE6" s="21">
        <f t="shared" si="9"/>
        <v>501.06</v>
      </c>
      <c r="CF6" s="21">
        <f t="shared" si="9"/>
        <v>530.22</v>
      </c>
      <c r="CG6" s="21">
        <f t="shared" si="9"/>
        <v>220.31</v>
      </c>
      <c r="CH6" s="21">
        <f t="shared" si="9"/>
        <v>230.95</v>
      </c>
      <c r="CI6" s="21">
        <f t="shared" si="9"/>
        <v>214.56</v>
      </c>
      <c r="CJ6" s="21">
        <f t="shared" si="9"/>
        <v>213.66</v>
      </c>
      <c r="CK6" s="21">
        <f t="shared" si="9"/>
        <v>224.31</v>
      </c>
      <c r="CL6" s="20" t="str">
        <f>IF(CL7="","",IF(CL7="-","【-】","【"&amp;SUBSTITUTE(TEXT(CL7,"#,##0.00"),"-","△")&amp;"】"))</f>
        <v>【138.29】</v>
      </c>
      <c r="CM6" s="21">
        <f>IF(CM7="",NA(),CM7)</f>
        <v>82.9</v>
      </c>
      <c r="CN6" s="21">
        <f t="shared" ref="CN6:CV6" si="10">IF(CN7="",NA(),CN7)</f>
        <v>86.79</v>
      </c>
      <c r="CO6" s="21">
        <f t="shared" si="10"/>
        <v>88.93</v>
      </c>
      <c r="CP6" s="21">
        <f t="shared" si="10"/>
        <v>87.56</v>
      </c>
      <c r="CQ6" s="21">
        <f t="shared" si="10"/>
        <v>87.33</v>
      </c>
      <c r="CR6" s="21">
        <f t="shared" si="10"/>
        <v>49.68</v>
      </c>
      <c r="CS6" s="21">
        <f t="shared" si="10"/>
        <v>49.27</v>
      </c>
      <c r="CT6" s="21">
        <f t="shared" si="10"/>
        <v>49.47</v>
      </c>
      <c r="CU6" s="21">
        <f t="shared" si="10"/>
        <v>48.19</v>
      </c>
      <c r="CV6" s="21">
        <f t="shared" si="10"/>
        <v>47.32</v>
      </c>
      <c r="CW6" s="20" t="str">
        <f>IF(CW7="","",IF(CW7="-","【-】","【"&amp;SUBSTITUTE(TEXT(CW7,"#,##0.00"),"-","△")&amp;"】"))</f>
        <v>【59.10】</v>
      </c>
      <c r="CX6" s="21">
        <f>IF(CX7="",NA(),CX7)</f>
        <v>82.05</v>
      </c>
      <c r="CY6" s="21">
        <f t="shared" ref="CY6:DG6" si="11">IF(CY7="",NA(),CY7)</f>
        <v>82.72</v>
      </c>
      <c r="CZ6" s="21">
        <f t="shared" si="11"/>
        <v>84.35</v>
      </c>
      <c r="DA6" s="21">
        <f t="shared" si="11"/>
        <v>85.38</v>
      </c>
      <c r="DB6" s="21">
        <f t="shared" si="11"/>
        <v>87.65</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16659</v>
      </c>
      <c r="D7" s="23">
        <v>47</v>
      </c>
      <c r="E7" s="23">
        <v>17</v>
      </c>
      <c r="F7" s="23">
        <v>1</v>
      </c>
      <c r="G7" s="23">
        <v>0</v>
      </c>
      <c r="H7" s="23" t="s">
        <v>98</v>
      </c>
      <c r="I7" s="23" t="s">
        <v>99</v>
      </c>
      <c r="J7" s="23" t="s">
        <v>100</v>
      </c>
      <c r="K7" s="23" t="s">
        <v>101</v>
      </c>
      <c r="L7" s="23" t="s">
        <v>102</v>
      </c>
      <c r="M7" s="23" t="s">
        <v>103</v>
      </c>
      <c r="N7" s="24" t="s">
        <v>104</v>
      </c>
      <c r="O7" s="24" t="s">
        <v>105</v>
      </c>
      <c r="P7" s="24">
        <v>60.92</v>
      </c>
      <c r="Q7" s="24">
        <v>81.02</v>
      </c>
      <c r="R7" s="24">
        <v>4238</v>
      </c>
      <c r="S7" s="24">
        <v>6699</v>
      </c>
      <c r="T7" s="24">
        <v>774.33</v>
      </c>
      <c r="U7" s="24">
        <v>8.65</v>
      </c>
      <c r="V7" s="24">
        <v>4050</v>
      </c>
      <c r="W7" s="24">
        <v>2.71</v>
      </c>
      <c r="X7" s="24">
        <v>1494.46</v>
      </c>
      <c r="Y7" s="24">
        <v>73.73</v>
      </c>
      <c r="Z7" s="24">
        <v>73.02</v>
      </c>
      <c r="AA7" s="24">
        <v>74.83</v>
      </c>
      <c r="AB7" s="24">
        <v>73.67</v>
      </c>
      <c r="AC7" s="24">
        <v>69.430000000000007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1950.24</v>
      </c>
      <c r="BG7" s="24">
        <v>1765.37</v>
      </c>
      <c r="BH7" s="24">
        <v>1566.2</v>
      </c>
      <c r="BI7" s="24">
        <v>1467.65</v>
      </c>
      <c r="BJ7" s="24">
        <v>1434.22</v>
      </c>
      <c r="BK7" s="24">
        <v>1048.23</v>
      </c>
      <c r="BL7" s="24">
        <v>1130.42</v>
      </c>
      <c r="BM7" s="24">
        <v>1245.0999999999999</v>
      </c>
      <c r="BN7" s="24">
        <v>1108.8</v>
      </c>
      <c r="BO7" s="24">
        <v>1194.56</v>
      </c>
      <c r="BP7" s="24">
        <v>652.82000000000005</v>
      </c>
      <c r="BQ7" s="24">
        <v>51.35</v>
      </c>
      <c r="BR7" s="24">
        <v>50.99</v>
      </c>
      <c r="BS7" s="24">
        <v>53.03</v>
      </c>
      <c r="BT7" s="24">
        <v>51.41</v>
      </c>
      <c r="BU7" s="24">
        <v>48.58</v>
      </c>
      <c r="BV7" s="24">
        <v>78.92</v>
      </c>
      <c r="BW7" s="24">
        <v>74.17</v>
      </c>
      <c r="BX7" s="24">
        <v>79.77</v>
      </c>
      <c r="BY7" s="24">
        <v>79.63</v>
      </c>
      <c r="BZ7" s="24">
        <v>76.78</v>
      </c>
      <c r="CA7" s="24">
        <v>97.61</v>
      </c>
      <c r="CB7" s="24">
        <v>496.55</v>
      </c>
      <c r="CC7" s="24">
        <v>502.69</v>
      </c>
      <c r="CD7" s="24">
        <v>484.39</v>
      </c>
      <c r="CE7" s="24">
        <v>501.06</v>
      </c>
      <c r="CF7" s="24">
        <v>530.22</v>
      </c>
      <c r="CG7" s="24">
        <v>220.31</v>
      </c>
      <c r="CH7" s="24">
        <v>230.95</v>
      </c>
      <c r="CI7" s="24">
        <v>214.56</v>
      </c>
      <c r="CJ7" s="24">
        <v>213.66</v>
      </c>
      <c r="CK7" s="24">
        <v>224.31</v>
      </c>
      <c r="CL7" s="24">
        <v>138.29</v>
      </c>
      <c r="CM7" s="24">
        <v>82.9</v>
      </c>
      <c r="CN7" s="24">
        <v>86.79</v>
      </c>
      <c r="CO7" s="24">
        <v>88.93</v>
      </c>
      <c r="CP7" s="24">
        <v>87.56</v>
      </c>
      <c r="CQ7" s="24">
        <v>87.33</v>
      </c>
      <c r="CR7" s="24">
        <v>49.68</v>
      </c>
      <c r="CS7" s="24">
        <v>49.27</v>
      </c>
      <c r="CT7" s="24">
        <v>49.47</v>
      </c>
      <c r="CU7" s="24">
        <v>48.19</v>
      </c>
      <c r="CV7" s="24">
        <v>47.32</v>
      </c>
      <c r="CW7" s="24">
        <v>59.1</v>
      </c>
      <c r="CX7" s="24">
        <v>82.05</v>
      </c>
      <c r="CY7" s="24">
        <v>82.72</v>
      </c>
      <c r="CZ7" s="24">
        <v>84.35</v>
      </c>
      <c r="DA7" s="24">
        <v>85.38</v>
      </c>
      <c r="DB7" s="24">
        <v>87.65</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W03006</cp:lastModifiedBy>
  <cp:lastPrinted>2024-01-24T05:14:32Z</cp:lastPrinted>
  <dcterms:created xsi:type="dcterms:W3CDTF">2023-12-12T02:46:00Z</dcterms:created>
  <dcterms:modified xsi:type="dcterms:W3CDTF">2024-01-24T05:14:34Z</dcterms:modified>
  <cp:category/>
</cp:coreProperties>
</file>