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G:\1_各課文書\11水道課\117業務係\調査もの\@下水関係\【2.04〆】経営比較\【経営比較分析表】2023_016659_47_1718\"/>
    </mc:Choice>
  </mc:AlternateContent>
  <xr:revisionPtr revIDLastSave="0" documentId="13_ncr:1_{5DB224DE-ACDB-4914-AAF8-5AF131E34184}" xr6:coauthVersionLast="36" xr6:coauthVersionMax="47" xr10:uidLastSave="{00000000-0000-0000-0000-000000000000}"/>
  <workbookProtection workbookAlgorithmName="SHA-512" workbookHashValue="4iGNCPFyU8JaEfnEVvDktEa9durLbRUGHDjoHa/XbaSyCzMKvaUQ5r/xfOrUJo1BCUMj6sEHVw1X/db9Xn8fow==" workbookSaltValue="IutvKiqP26NT0IMtrCPTKQ==" workbookSpinCount="100000" lockStructure="1"/>
  <bookViews>
    <workbookView xWindow="28680" yWindow="-5685" windowWidth="16440" windowHeight="283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B10" i="4"/>
  <c r="AD8" i="4"/>
  <c r="I8" i="4"/>
  <c r="B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<sst xmlns="http://schemas.openxmlformats.org/spreadsheetml/2006/main" count="236" uniqueCount="117">
  <si>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</si>
  <si>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</si>
  <si>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</si>
  <si>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</si>
  <si>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</si>
  <si>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</si>
  <si>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</si>
  <si>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</si>
  <si>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</si>
  <si>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</si>
  <si>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</si>
  <si>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</si>
  <si>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</si>
  <si>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</si>
  <si>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</si>
  <si>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</si>
  <si>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</si>
  <si>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</si>
  <si>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</si>
  <si>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</si>
  <si>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</si>
  <si>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</si>
  <si>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</si>
  <si>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</si>
  <si>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</si>
  <si>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</si>
  <si>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</si>
  <si>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</si>
  <si>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</si>
  <si>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</si>
  <si>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</si>
  <si>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</si>
  <si>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</si>
  <si>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</si>
  <si>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</si>
  <si>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</si>
  <si>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</si>
  <si>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</si>
  <si>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</si>
  <si>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</si>
  <si>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</si>
  <si>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</si>
  <si>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</si>
  <si>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</si>
  <si>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</si>
  <si>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</si>
  <si>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</si>
  <si>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</si>
  <si>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</si>
  <si>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</si>
  <si>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</si>
  <si>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</si>
  <si>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</si>
  <si>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</si>
  <si>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</si>
  <si>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</si>
  <si>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</si>
  <si>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</si>
  <si>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</si>
  <si>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</si>
  <si>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</si>
  <si>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</si>
  <si>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</si>
  <si>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</si>
  <si>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</si>
  <si>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</si>
  <si>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</si>
  <si>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</si>
  <si>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</si>
  <si>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</si>
  <si>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</si>
  <si>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</si>
  <si>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</si>
  <si>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</si>
  <si>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</si>
  <si>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</si>
  <si>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</si>
  <si>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</si>
  <si>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</si>
  <si>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</si>
  <si>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</si>
  <si>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</si>
  <si>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</si>
  <si>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</si>
  <si>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</si>
  <si>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</si>
  <si>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</si>
  <si>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</si>
  <si>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</si>
  <si>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</si>
  <si>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</si>
  <si>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</si>
  <si>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</si>
  <si>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</si>
  <si>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</si>
  <si>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</si>
  <si>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</si>
  <si>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</si>
  <si>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</si>
  <si>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</si>
  <si>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</si>
  <si>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</si>
  <si>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</si>
  <si>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</si>
  <si>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</si>
  <si>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</si>
  <si>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</si>
  <si>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</si>
  <si>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</si>
  <si>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</si>
  <si>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</si>
  <si>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</si>
  <si>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</si>
  <si>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</si>
  <si>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現在の弟子屈町下水道事業の経営状況を示す指標は、全国の類似団体平均と比較すると悪い状態となっております。今後の主な事業の見通しとしては、管渠の整備が終了したので、処理場機械設備及び電機設備の更新と耐震補強を行います。そのため、ここ数年経営の健全性が改善傾向でしたが、更新事業に係る借入により悪化することが懸念されているため、財政状況を考慮し単年度に偏らず計画的な更新を行う必要があると思われます。一般会計からの繰入金も多額となっており、今以上に増やせない状況となっておりますので、経費の見直しや水洗化率の向上等の対策を行い、料金改定を視野に入れて下水道事業を運営していく必要があります。</t>
    <rPh sb="1" eb="3">
      <t>ゲンザイ</t>
    </rPh>
    <rPh sb="4" eb="8">
      <t>テシカガチョウ</t>
    </rPh>
    <rPh sb="8" eb="11">
      <t>ゲスイドウ</t>
    </rPh>
    <rPh sb="11" eb="13">
      <t>ジギョウ</t>
    </rPh>
    <rPh sb="14" eb="16">
      <t>ケイエイ</t>
    </rPh>
    <rPh sb="16" eb="18">
      <t>ジョウキョウ</t>
    </rPh>
    <rPh sb="19" eb="20">
      <t>シメ</t>
    </rPh>
    <rPh sb="21" eb="23">
      <t>シヒョウ</t>
    </rPh>
    <rPh sb="25" eb="27">
      <t>ゼンコク</t>
    </rPh>
    <rPh sb="28" eb="30">
      <t>ルイジ</t>
    </rPh>
    <rPh sb="30" eb="32">
      <t>ダンタイ</t>
    </rPh>
    <rPh sb="32" eb="34">
      <t>ヘイキン</t>
    </rPh>
    <rPh sb="35" eb="37">
      <t>ヒカク</t>
    </rPh>
    <rPh sb="40" eb="41">
      <t>ワル</t>
    </rPh>
    <rPh sb="42" eb="44">
      <t>ジョウタイ</t>
    </rPh>
    <rPh sb="53" eb="55">
      <t>コンゴ</t>
    </rPh>
    <rPh sb="56" eb="57">
      <t>オモ</t>
    </rPh>
    <rPh sb="58" eb="60">
      <t>ジギョウ</t>
    </rPh>
    <rPh sb="61" eb="63">
      <t>ミトオ</t>
    </rPh>
    <rPh sb="69" eb="71">
      <t>カンキョ</t>
    </rPh>
    <rPh sb="72" eb="74">
      <t>セイビ</t>
    </rPh>
    <rPh sb="75" eb="77">
      <t>シュウリョウ</t>
    </rPh>
    <rPh sb="274" eb="277">
      <t>ゲスイドウ</t>
    </rPh>
    <rPh sb="277" eb="279">
      <t>ジギョウ</t>
    </rPh>
    <rPh sb="280" eb="282">
      <t>ウンエイ</t>
    </rPh>
    <rPh sb="286" eb="288">
      <t>ヒツヨウ</t>
    </rPh>
    <phoneticPr fontId="4"/>
  </si>
  <si>
    <t>　老朽化につきましては、当町の下水道供用開始から二十数年経過しております。下水道管渠の標準耐用年数は５０年で経過年数は問題ないですが、近年、全国で下水道管の老朽化による破損事故が発生していることから、管渠の劣化状況を把握するため、管渠内調査を計画しております。処理場について、機械設備及び電気設備の更新時期を迎えており、ストックマネジメント計画に基づく実施設計と更新工事を耐震補強と併せて計画しております。
　今後は２回目の処理場機械設備更新時期と管渠更新時期が被ることが想定されるため、計画的な更新事業を行う必要があります。</t>
    <rPh sb="1" eb="3">
      <t>ロウキュウ</t>
    </rPh>
    <rPh sb="3" eb="4">
      <t>カ</t>
    </rPh>
    <rPh sb="12" eb="14">
      <t>トウチョウ</t>
    </rPh>
    <rPh sb="15" eb="18">
      <t>ゲスイドウ</t>
    </rPh>
    <rPh sb="18" eb="20">
      <t>キョウヨウ</t>
    </rPh>
    <rPh sb="20" eb="22">
      <t>カイシ</t>
    </rPh>
    <rPh sb="24" eb="28">
      <t>ニジュウスウネン</t>
    </rPh>
    <rPh sb="28" eb="30">
      <t>ケイカ</t>
    </rPh>
    <rPh sb="37" eb="40">
      <t>ゲスイドウ</t>
    </rPh>
    <rPh sb="40" eb="41">
      <t>カン</t>
    </rPh>
    <rPh sb="41" eb="42">
      <t>ミゾ</t>
    </rPh>
    <rPh sb="43" eb="45">
      <t>ヒョウジュン</t>
    </rPh>
    <rPh sb="45" eb="47">
      <t>タイヨウ</t>
    </rPh>
    <rPh sb="47" eb="49">
      <t>ネンスウ</t>
    </rPh>
    <rPh sb="52" eb="53">
      <t>ネン</t>
    </rPh>
    <rPh sb="54" eb="56">
      <t>ケイカ</t>
    </rPh>
    <rPh sb="56" eb="58">
      <t>ネンスウ</t>
    </rPh>
    <rPh sb="59" eb="61">
      <t>モンダイ</t>
    </rPh>
    <rPh sb="100" eb="102">
      <t>カンキョ</t>
    </rPh>
    <rPh sb="103" eb="105">
      <t>レッカ</t>
    </rPh>
    <rPh sb="105" eb="107">
      <t>ジョウキョウ</t>
    </rPh>
    <rPh sb="108" eb="110">
      <t>ハアク</t>
    </rPh>
    <rPh sb="115" eb="117">
      <t>カンキョ</t>
    </rPh>
    <rPh sb="117" eb="118">
      <t>ナイ</t>
    </rPh>
    <rPh sb="118" eb="120">
      <t>チョウサ</t>
    </rPh>
    <rPh sb="121" eb="123">
      <t>ケイカク</t>
    </rPh>
    <rPh sb="130" eb="133">
      <t>ショリジョウ</t>
    </rPh>
    <rPh sb="138" eb="140">
      <t>キカイ</t>
    </rPh>
    <rPh sb="140" eb="142">
      <t>セツビ</t>
    </rPh>
    <rPh sb="142" eb="143">
      <t>オヨ</t>
    </rPh>
    <rPh sb="144" eb="146">
      <t>デンキ</t>
    </rPh>
    <rPh sb="146" eb="148">
      <t>セツビ</t>
    </rPh>
    <rPh sb="149" eb="151">
      <t>コウシン</t>
    </rPh>
    <rPh sb="151" eb="153">
      <t>ジキ</t>
    </rPh>
    <rPh sb="154" eb="155">
      <t>ムカ</t>
    </rPh>
    <rPh sb="170" eb="172">
      <t>ケイカク</t>
    </rPh>
    <rPh sb="173" eb="174">
      <t>モト</t>
    </rPh>
    <rPh sb="176" eb="178">
      <t>ジッシ</t>
    </rPh>
    <rPh sb="178" eb="180">
      <t>セッケイ</t>
    </rPh>
    <rPh sb="181" eb="183">
      <t>コウシン</t>
    </rPh>
    <rPh sb="183" eb="185">
      <t>コウジ</t>
    </rPh>
    <rPh sb="186" eb="188">
      <t>タイシン</t>
    </rPh>
    <rPh sb="188" eb="190">
      <t>ホキョウ</t>
    </rPh>
    <rPh sb="191" eb="192">
      <t>アワ</t>
    </rPh>
    <rPh sb="194" eb="196">
      <t>ケイカク</t>
    </rPh>
    <rPh sb="205" eb="207">
      <t>コンゴ</t>
    </rPh>
    <rPh sb="209" eb="211">
      <t>カイメ</t>
    </rPh>
    <rPh sb="212" eb="215">
      <t>ショリジョウ</t>
    </rPh>
    <rPh sb="215" eb="217">
      <t>キカイ</t>
    </rPh>
    <rPh sb="217" eb="219">
      <t>セツビ</t>
    </rPh>
    <rPh sb="219" eb="221">
      <t>コウシン</t>
    </rPh>
    <rPh sb="221" eb="223">
      <t>ジキ</t>
    </rPh>
    <rPh sb="224" eb="226">
      <t>カンキョ</t>
    </rPh>
    <rPh sb="226" eb="228">
      <t>コウシン</t>
    </rPh>
    <rPh sb="228" eb="230">
      <t>ジキ</t>
    </rPh>
    <rPh sb="231" eb="232">
      <t>カブ</t>
    </rPh>
    <rPh sb="236" eb="238">
      <t>ソウテイ</t>
    </rPh>
    <rPh sb="244" eb="247">
      <t>ケイカクテキ</t>
    </rPh>
    <rPh sb="248" eb="250">
      <t>コウシン</t>
    </rPh>
    <rPh sb="250" eb="252">
      <t>ジギョウ</t>
    </rPh>
    <rPh sb="253" eb="254">
      <t>オコナ</t>
    </rPh>
    <rPh sb="255" eb="257">
      <t>ヒツヨウ</t>
    </rPh>
    <phoneticPr fontId="4"/>
  </si>
  <si>
    <t xml:space="preserve">  公共下水道事業の経営の健全性は、収益的収支比率は65%前後を推移しており健全とは言い難い状況です。
　その主な原因としては費用の多さ、特に建設費の借入に対する元金償還金額が類似団体平均を上回っていることに起因していると思われます。償還金については順調に減少しておりますが、今後処理場の機器更新と耐震補強のため、更なる借入を行う影響で減少幅が鈍化すると思われます。そのため、健全性はここ数年は上向きでしたが、更新･耐震工事に伴う借入で、健全性の悪化が懸念されます。また、財政面では一般会計繰入金に依存している状況に変わりなく、今後予想される人口減少に伴い下水道事業のみならず、一般会計も更に厳しい財政状況になることが考えられることから、下水道使用料の見直しも視野に入れて長期的な計画を元に事業運営を行う必要があります。
　効率性については、汚水処理原価が高く、経費回収率が悪い状況です。原因としては、こちらも建設費に係る起債償還に起因するものと思われます。経費回収率についても使用料で賄うべき費用を約半分しか賄えていない状況で、主な原因は公費負担分以外の起債償還となっております。
　施設利用率については、80%を超え平均より高くなっており、適切な施設規模と考えられますが、有収率が80%で流入水に不明水が含まれていることが考えられるため、不明水調査を実施する必要があると考えられます。</t>
    <rPh sb="2" eb="4">
      <t>コウキョウ</t>
    </rPh>
    <rPh sb="4" eb="7">
      <t>ゲスイドウ</t>
    </rPh>
    <rPh sb="7" eb="9">
      <t>ジギョウ</t>
    </rPh>
    <rPh sb="10" eb="12">
      <t>ケイエイ</t>
    </rPh>
    <rPh sb="13" eb="15">
      <t>ケンゼン</t>
    </rPh>
    <rPh sb="15" eb="16">
      <t>セイ</t>
    </rPh>
    <rPh sb="18" eb="21">
      <t>シュウエキテキ</t>
    </rPh>
    <rPh sb="21" eb="23">
      <t>シュウシ</t>
    </rPh>
    <rPh sb="23" eb="25">
      <t>ヒリツ</t>
    </rPh>
    <rPh sb="29" eb="31">
      <t>ゼンゴ</t>
    </rPh>
    <rPh sb="32" eb="34">
      <t>スイイ</t>
    </rPh>
    <rPh sb="38" eb="40">
      <t>ケンゼン</t>
    </rPh>
    <rPh sb="42" eb="43">
      <t>イ</t>
    </rPh>
    <rPh sb="44" eb="45">
      <t>ガタ</t>
    </rPh>
    <rPh sb="46" eb="48">
      <t>ジョウキョウ</t>
    </rPh>
    <rPh sb="55" eb="56">
      <t>オモ</t>
    </rPh>
    <rPh sb="57" eb="59">
      <t>ゲンイン</t>
    </rPh>
    <rPh sb="63" eb="65">
      <t>ヒヨウ</t>
    </rPh>
    <rPh sb="66" eb="67">
      <t>オオ</t>
    </rPh>
    <rPh sb="69" eb="70">
      <t>トク</t>
    </rPh>
    <rPh sb="71" eb="73">
      <t>ケンセツ</t>
    </rPh>
    <rPh sb="73" eb="74">
      <t>ヒ</t>
    </rPh>
    <rPh sb="75" eb="77">
      <t>カリイレ</t>
    </rPh>
    <rPh sb="78" eb="79">
      <t>タイ</t>
    </rPh>
    <rPh sb="81" eb="83">
      <t>ガンキン</t>
    </rPh>
    <rPh sb="83" eb="85">
      <t>ショウカン</t>
    </rPh>
    <rPh sb="85" eb="87">
      <t>キンガク</t>
    </rPh>
    <rPh sb="88" eb="90">
      <t>ルイジ</t>
    </rPh>
    <rPh sb="90" eb="92">
      <t>ダンタイ</t>
    </rPh>
    <rPh sb="92" eb="94">
      <t>ヘイキン</t>
    </rPh>
    <rPh sb="95" eb="97">
      <t>ウワマワ</t>
    </rPh>
    <rPh sb="104" eb="106">
      <t>キイン</t>
    </rPh>
    <rPh sb="111" eb="112">
      <t>オモ</t>
    </rPh>
    <rPh sb="117" eb="119">
      <t>ショウカン</t>
    </rPh>
    <rPh sb="119" eb="120">
      <t>キン</t>
    </rPh>
    <rPh sb="125" eb="127">
      <t>ジュンチョウ</t>
    </rPh>
    <rPh sb="128" eb="130">
      <t>ゲンショウ</t>
    </rPh>
    <rPh sb="138" eb="140">
      <t>コンゴ</t>
    </rPh>
    <rPh sb="140" eb="143">
      <t>ショリジョウ</t>
    </rPh>
    <rPh sb="144" eb="146">
      <t>キキ</t>
    </rPh>
    <rPh sb="146" eb="148">
      <t>コウシン</t>
    </rPh>
    <rPh sb="149" eb="151">
      <t>タイシン</t>
    </rPh>
    <rPh sb="151" eb="153">
      <t>ホキョウ</t>
    </rPh>
    <rPh sb="157" eb="158">
      <t>サラ</t>
    </rPh>
    <rPh sb="160" eb="162">
      <t>カリイレ</t>
    </rPh>
    <rPh sb="163" eb="164">
      <t>オコナ</t>
    </rPh>
    <rPh sb="165" eb="167">
      <t>エイキョウ</t>
    </rPh>
    <rPh sb="168" eb="170">
      <t>ゲンショウ</t>
    </rPh>
    <rPh sb="170" eb="171">
      <t>ハバ</t>
    </rPh>
    <rPh sb="172" eb="174">
      <t>ドンカ</t>
    </rPh>
    <rPh sb="177" eb="178">
      <t>オモ</t>
    </rPh>
    <rPh sb="188" eb="191">
      <t>ケンゼンセイ</t>
    </rPh>
    <rPh sb="194" eb="196">
      <t>スウネン</t>
    </rPh>
    <rPh sb="197" eb="199">
      <t>ウワム</t>
    </rPh>
    <rPh sb="205" eb="207">
      <t>コウシン</t>
    </rPh>
    <rPh sb="208" eb="210">
      <t>タイシン</t>
    </rPh>
    <rPh sb="210" eb="212">
      <t>コウジ</t>
    </rPh>
    <rPh sb="213" eb="214">
      <t>トモナ</t>
    </rPh>
    <rPh sb="215" eb="217">
      <t>カリイレ</t>
    </rPh>
    <rPh sb="219" eb="221">
      <t>ケンゼン</t>
    </rPh>
    <rPh sb="221" eb="222">
      <t>セイ</t>
    </rPh>
    <rPh sb="223" eb="225">
      <t>アッカ</t>
    </rPh>
    <rPh sb="226" eb="228">
      <t>ケネン</t>
    </rPh>
    <rPh sb="236" eb="239">
      <t>ザイセイメン</t>
    </rPh>
    <rPh sb="241" eb="243">
      <t>イッパン</t>
    </rPh>
    <rPh sb="243" eb="245">
      <t>カイケイ</t>
    </rPh>
    <rPh sb="245" eb="247">
      <t>クリイレ</t>
    </rPh>
    <rPh sb="247" eb="248">
      <t>キン</t>
    </rPh>
    <rPh sb="249" eb="251">
      <t>イゾン</t>
    </rPh>
    <rPh sb="255" eb="257">
      <t>ジョウキョウ</t>
    </rPh>
    <rPh sb="258" eb="259">
      <t>カ</t>
    </rPh>
    <rPh sb="264" eb="266">
      <t>コンゴ</t>
    </rPh>
    <rPh sb="266" eb="268">
      <t>ヨソウ</t>
    </rPh>
    <rPh sb="271" eb="273">
      <t>ジンコウ</t>
    </rPh>
    <rPh sb="273" eb="275">
      <t>ゲンショウ</t>
    </rPh>
    <rPh sb="276" eb="277">
      <t>トモナ</t>
    </rPh>
    <rPh sb="278" eb="281">
      <t>ゲスイドウ</t>
    </rPh>
    <rPh sb="281" eb="283">
      <t>ジギョウ</t>
    </rPh>
    <rPh sb="289" eb="291">
      <t>イッパン</t>
    </rPh>
    <rPh sb="291" eb="293">
      <t>カイケイ</t>
    </rPh>
    <rPh sb="294" eb="295">
      <t>サラ</t>
    </rPh>
    <rPh sb="296" eb="297">
      <t>キビ</t>
    </rPh>
    <rPh sb="299" eb="301">
      <t>ザイセイ</t>
    </rPh>
    <rPh sb="301" eb="303">
      <t>ジョウキョウ</t>
    </rPh>
    <rPh sb="309" eb="310">
      <t>カンガ</t>
    </rPh>
    <rPh sb="319" eb="322">
      <t>ゲスイドウ</t>
    </rPh>
    <rPh sb="322" eb="325">
      <t>シヨウリョウ</t>
    </rPh>
    <rPh sb="326" eb="328">
      <t>ミナオ</t>
    </rPh>
    <rPh sb="330" eb="332">
      <t>シヤ</t>
    </rPh>
    <rPh sb="333" eb="334">
      <t>イ</t>
    </rPh>
    <rPh sb="336" eb="339">
      <t>チョウキテキ</t>
    </rPh>
    <rPh sb="340" eb="342">
      <t>ケイカク</t>
    </rPh>
    <rPh sb="343" eb="344">
      <t>モト</t>
    </rPh>
    <rPh sb="345" eb="347">
      <t>ジギョウ</t>
    </rPh>
    <rPh sb="347" eb="349">
      <t>ウンエイ</t>
    </rPh>
    <rPh sb="350" eb="351">
      <t>オコナ</t>
    </rPh>
    <rPh sb="352" eb="354">
      <t>ヒツヨウ</t>
    </rPh>
    <rPh sb="362" eb="365">
      <t>コウリツセイ</t>
    </rPh>
    <rPh sb="371" eb="373">
      <t>オスイ</t>
    </rPh>
    <rPh sb="373" eb="375">
      <t>ショリ</t>
    </rPh>
    <rPh sb="375" eb="377">
      <t>ゲンカ</t>
    </rPh>
    <rPh sb="378" eb="379">
      <t>タカ</t>
    </rPh>
    <rPh sb="381" eb="383">
      <t>ケイヒ</t>
    </rPh>
    <rPh sb="383" eb="386">
      <t>カイシュウリツ</t>
    </rPh>
    <rPh sb="387" eb="388">
      <t>ワル</t>
    </rPh>
    <rPh sb="389" eb="391">
      <t>ジョウキョウ</t>
    </rPh>
    <rPh sb="394" eb="396">
      <t>ゲンイン</t>
    </rPh>
    <rPh sb="405" eb="407">
      <t>ケンセツ</t>
    </rPh>
    <rPh sb="407" eb="408">
      <t>ヒ</t>
    </rPh>
    <rPh sb="409" eb="410">
      <t>カカ</t>
    </rPh>
    <rPh sb="411" eb="413">
      <t>キサイ</t>
    </rPh>
    <rPh sb="413" eb="415">
      <t>ショウカン</t>
    </rPh>
    <rPh sb="416" eb="418">
      <t>キイン</t>
    </rPh>
    <rPh sb="423" eb="424">
      <t>オモ</t>
    </rPh>
    <rPh sb="429" eb="431">
      <t>ケイヒ</t>
    </rPh>
    <rPh sb="431" eb="433">
      <t>カイシュウ</t>
    </rPh>
    <rPh sb="433" eb="434">
      <t>リツ</t>
    </rPh>
    <rPh sb="439" eb="442">
      <t>シヨウリョウ</t>
    </rPh>
    <rPh sb="443" eb="444">
      <t>マカナ</t>
    </rPh>
    <rPh sb="447" eb="449">
      <t>ヒヨウ</t>
    </rPh>
    <rPh sb="450" eb="451">
      <t>ヤク</t>
    </rPh>
    <rPh sb="451" eb="453">
      <t>ハンブン</t>
    </rPh>
    <rPh sb="455" eb="456">
      <t>マカナ</t>
    </rPh>
    <rPh sb="461" eb="463">
      <t>ジョウキョウ</t>
    </rPh>
    <rPh sb="465" eb="466">
      <t>オモ</t>
    </rPh>
    <rPh sb="467" eb="469">
      <t>ゲンイン</t>
    </rPh>
    <rPh sb="470" eb="472">
      <t>コウヒ</t>
    </rPh>
    <rPh sb="472" eb="475">
      <t>フタンブン</t>
    </rPh>
    <rPh sb="475" eb="477">
      <t>イガイ</t>
    </rPh>
    <rPh sb="478" eb="480">
      <t>キサイ</t>
    </rPh>
    <rPh sb="480" eb="482">
      <t>ショウカン</t>
    </rPh>
    <rPh sb="493" eb="495">
      <t>シセツ</t>
    </rPh>
    <rPh sb="495" eb="498">
      <t>リヨウリツ</t>
    </rPh>
    <rPh sb="508" eb="509">
      <t>コ</t>
    </rPh>
    <rPh sb="510" eb="512">
      <t>ヘイキン</t>
    </rPh>
    <rPh sb="514" eb="515">
      <t>タカ</t>
    </rPh>
    <rPh sb="522" eb="524">
      <t>テキセツ</t>
    </rPh>
    <rPh sb="525" eb="527">
      <t>シセツ</t>
    </rPh>
    <rPh sb="527" eb="529">
      <t>キボ</t>
    </rPh>
    <rPh sb="530" eb="53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</si>
</sst>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D8-4513-AC74-41E0B24105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8FD8-4513-AC74-41E0B24105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86.79</c:v>
                </c:pt>
                <c:pt idx="1">
                  <c:v>88.93</c:v>
                </c:pt>
                <c:pt idx="2">
                  <c:v>87.56</c:v>
                </c:pt>
                <c:pt idx="3">
                  <c:v>87.33</c:v>
                </c:pt>
                <c:pt idx="4">
                  <c:v>85.5</c:v>
                </c:pt>
              </c:numCache>
            </c:numRef>
          </c:val>
          <c:extLst>
            <c:ext xmlns:c16="http://schemas.microsoft.com/office/drawing/2014/chart" uri="{C3380CC4-5D6E-409C-BE32-E72D297353CC}">
              <c16:uniqueId val="{00000000-A7EC-49A9-B5CE-C7D06B141A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A7EC-49A9-B5CE-C7D06B141A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82.72</c:v>
                </c:pt>
                <c:pt idx="1">
                  <c:v>84.35</c:v>
                </c:pt>
                <c:pt idx="2">
                  <c:v>85.38</c:v>
                </c:pt>
                <c:pt idx="3">
                  <c:v>87.65</c:v>
                </c:pt>
                <c:pt idx="4">
                  <c:v>85.71</c:v>
                </c:pt>
              </c:numCache>
            </c:numRef>
          </c:val>
          <c:extLst>
            <c:ext xmlns:c16="http://schemas.microsoft.com/office/drawing/2014/chart" uri="{C3380CC4-5D6E-409C-BE32-E72D297353CC}">
              <c16:uniqueId val="{00000000-0FD2-4E65-9E8B-9348CE6CD8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0FD2-4E65-9E8B-9348CE6CD8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73.02</c:v>
                </c:pt>
                <c:pt idx="1">
                  <c:v>74.83</c:v>
                </c:pt>
                <c:pt idx="2">
                  <c:v>73.67</c:v>
                </c:pt>
                <c:pt idx="3">
                  <c:v>69.430000000000007</c:v>
                </c:pt>
                <c:pt idx="4">
                  <c:v>65.37</c:v>
                </c:pt>
              </c:numCache>
            </c:numRef>
          </c:val>
          <c:extLst>
            <c:ext xmlns:c16="http://schemas.microsoft.com/office/drawing/2014/chart" uri="{C3380CC4-5D6E-409C-BE32-E72D297353CC}">
              <c16:uniqueId val="{00000000-6842-430F-A2A2-F12EA0C10C3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42-430F-A2A2-F12EA0C10C3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6F-43B6-8888-24E04769DB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6F-43B6-8888-24E04769DB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43-4CA2-A5BD-B78D4AFD78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3-4CA2-A5BD-B78D4AFD78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29-49B9-8866-A9C3A06C13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29-49B9-8866-A9C3A06C13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E-4232-B25C-7B49B4EFC1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E-4232-B25C-7B49B4EFC1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1765.37</c:v>
                </c:pt>
                <c:pt idx="1">
                  <c:v>1566.2</c:v>
                </c:pt>
                <c:pt idx="2">
                  <c:v>1467.65</c:v>
                </c:pt>
                <c:pt idx="3">
                  <c:v>1434.22</c:v>
                </c:pt>
                <c:pt idx="4">
                  <c:v>1403.48</c:v>
                </c:pt>
              </c:numCache>
            </c:numRef>
          </c:val>
          <c:extLst>
            <c:ext xmlns:c16="http://schemas.microsoft.com/office/drawing/2014/chart" uri="{C3380CC4-5D6E-409C-BE32-E72D297353CC}">
              <c16:uniqueId val="{00000000-7302-4E9D-860A-2B9A8A77AF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7302-4E9D-860A-2B9A8A77AF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50.99</c:v>
                </c:pt>
                <c:pt idx="1">
                  <c:v>53.03</c:v>
                </c:pt>
                <c:pt idx="2">
                  <c:v>51.41</c:v>
                </c:pt>
                <c:pt idx="3">
                  <c:v>48.58</c:v>
                </c:pt>
                <c:pt idx="4">
                  <c:v>43.77</c:v>
                </c:pt>
              </c:numCache>
            </c:numRef>
          </c:val>
          <c:extLst>
            <c:ext xmlns:c16="http://schemas.microsoft.com/office/drawing/2014/chart" uri="{C3380CC4-5D6E-409C-BE32-E72D297353CC}">
              <c16:uniqueId val="{00000000-A579-4936-8649-4DFCEC4BB2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A579-4936-8649-4DFCEC4BB2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502.69</c:v>
                </c:pt>
                <c:pt idx="1">
                  <c:v>484.39</c:v>
                </c:pt>
                <c:pt idx="2">
                  <c:v>501.06</c:v>
                </c:pt>
                <c:pt idx="3">
                  <c:v>530.22</c:v>
                </c:pt>
                <c:pt idx="4">
                  <c:v>537.07000000000005</c:v>
                </c:pt>
              </c:numCache>
            </c:numRef>
          </c:val>
          <c:extLst>
            <c:ext xmlns:c16="http://schemas.microsoft.com/office/drawing/2014/chart" uri="{C3380CC4-5D6E-409C-BE32-E72D297353CC}">
              <c16:uniqueId val="{00000000-2FFB-4BA7-826A-CC085CCEC2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2FFB-4BA7-826A-CC085CCEC2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P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弟子屈町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5">
        <f>データ!S6</f>
        <v>6640</v>
      </c>
      <c r="AM8" s="45"/>
      <c r="AN8" s="45"/>
      <c r="AO8" s="45"/>
      <c r="AP8" s="45"/>
      <c r="AQ8" s="45"/>
      <c r="AR8" s="45"/>
      <c r="AS8" s="45"/>
      <c r="AT8" s="44">
        <f>データ!T6</f>
        <v>774.33</v>
      </c>
      <c r="AU8" s="44"/>
      <c r="AV8" s="44"/>
      <c r="AW8" s="44"/>
      <c r="AX8" s="44"/>
      <c r="AY8" s="44"/>
      <c r="AZ8" s="44"/>
      <c r="BA8" s="44"/>
      <c r="BB8" s="44">
        <f>データ!U6</f>
        <v>8.58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65.040000000000006</v>
      </c>
      <c r="Q10" s="44"/>
      <c r="R10" s="44"/>
      <c r="S10" s="44"/>
      <c r="T10" s="44"/>
      <c r="U10" s="44"/>
      <c r="V10" s="44"/>
      <c r="W10" s="44">
        <f>データ!Q6</f>
        <v>80.03</v>
      </c>
      <c r="X10" s="44"/>
      <c r="Y10" s="44"/>
      <c r="Z10" s="44"/>
      <c r="AA10" s="44"/>
      <c r="AB10" s="44"/>
      <c r="AC10" s="44"/>
      <c r="AD10" s="45">
        <f>データ!R6</f>
        <v>4238</v>
      </c>
      <c r="AE10" s="45"/>
      <c r="AF10" s="45"/>
      <c r="AG10" s="45"/>
      <c r="AH10" s="45"/>
      <c r="AI10" s="45"/>
      <c r="AJ10" s="45"/>
      <c r="AK10" s="2"/>
      <c r="AL10" s="45">
        <f>データ!V6</f>
        <v>4241</v>
      </c>
      <c r="AM10" s="45"/>
      <c r="AN10" s="45"/>
      <c r="AO10" s="45"/>
      <c r="AP10" s="45"/>
      <c r="AQ10" s="45"/>
      <c r="AR10" s="45"/>
      <c r="AS10" s="45"/>
      <c r="AT10" s="44">
        <f>データ!W6</f>
        <v>2.71</v>
      </c>
      <c r="AU10" s="44"/>
      <c r="AV10" s="44"/>
      <c r="AW10" s="44"/>
      <c r="AX10" s="44"/>
      <c r="AY10" s="44"/>
      <c r="AZ10" s="44"/>
      <c r="BA10" s="44"/>
      <c r="BB10" s="44">
        <f>データ!X6</f>
        <v>1564.94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uKDh10O0ZnsTVwi28NcsJpEhIzEHLWc3ajQ1dqbZcjuLktUsaFy2sg3uEuvhIAQJs7BkGQQgcNikGboEb3SAzA==" saltValue="77c2U+ky8Y8CoUkugeLJ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16659</v>
      </c>
      <c r="D6" s="19">
        <f t="shared" si="3"/>
        <v>47</v>
      </c>
      <c r="E6" s="19">
        <f t="shared" si="3"/>
        <v>17</v>
      </c>
      <c r="F6" s="19">
        <f t="shared" si="3"/>
        <v>1</v>
      </c>
      <c r="G6" s="19">
        <f t="shared" si="3"/>
        <v>0</v>
      </c>
      <c r="H6" s="19" t="str">
        <f t="shared" si="3"/>
        <v>北海道　弟子屈町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65.040000000000006</v>
      </c>
      <c r="Q6" s="20">
        <f t="shared" si="3"/>
        <v>80.03</v>
      </c>
      <c r="R6" s="20">
        <f t="shared" si="3"/>
        <v>4238</v>
      </c>
      <c r="S6" s="20">
        <f t="shared" si="3"/>
        <v>6640</v>
      </c>
      <c r="T6" s="20">
        <f t="shared" si="3"/>
        <v>774.33</v>
      </c>
      <c r="U6" s="20">
        <f t="shared" si="3"/>
        <v>8.58</v>
      </c>
      <c r="V6" s="20">
        <f t="shared" si="3"/>
        <v>4241</v>
      </c>
      <c r="W6" s="20">
        <f t="shared" si="3"/>
        <v>2.71</v>
      </c>
      <c r="X6" s="20">
        <f t="shared" si="3"/>
        <v>1564.94</v>
      </c>
      <c r="Y6" s="21">
        <f>IF(Y7="",NA(),Y7)</f>
        <v>73.02</v>
      </c>
      <c r="Z6" s="21">
        <f t="shared" ref="Z6:AH6" si="4">IF(Z7="",NA(),Z7)</f>
        <v>74.83</v>
      </c>
      <c r="AA6" s="21">
        <f t="shared" si="4"/>
        <v>73.67</v>
      </c>
      <c r="AB6" s="21">
        <f t="shared" si="4"/>
        <v>69.430000000000007</v>
      </c>
      <c r="AC6" s="21">
        <f t="shared" si="4"/>
        <v>65.37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1765.37</v>
      </c>
      <c r="BG6" s="21">
        <f t="shared" ref="BG6:BO6" si="7">IF(BG7="",NA(),BG7)</f>
        <v>1566.2</v>
      </c>
      <c r="BH6" s="21">
        <f t="shared" si="7"/>
        <v>1467.65</v>
      </c>
      <c r="BI6" s="21">
        <f t="shared" si="7"/>
        <v>1434.22</v>
      </c>
      <c r="BJ6" s="21">
        <f t="shared" si="7"/>
        <v>1403.48</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50.99</v>
      </c>
      <c r="BR6" s="21">
        <f t="shared" ref="BR6:BZ6" si="8">IF(BR7="",NA(),BR7)</f>
        <v>53.03</v>
      </c>
      <c r="BS6" s="21">
        <f t="shared" si="8"/>
        <v>51.41</v>
      </c>
      <c r="BT6" s="21">
        <f t="shared" si="8"/>
        <v>48.58</v>
      </c>
      <c r="BU6" s="21">
        <f t="shared" si="8"/>
        <v>43.77</v>
      </c>
      <c r="BV6" s="21">
        <f t="shared" si="8"/>
        <v>74.17</v>
      </c>
      <c r="BW6" s="21">
        <f t="shared" si="8"/>
        <v>79.77</v>
      </c>
      <c r="BX6" s="21">
        <f t="shared" si="8"/>
        <v>79.63</v>
      </c>
      <c r="BY6" s="21">
        <f t="shared" si="8"/>
        <v>76.78</v>
      </c>
      <c r="BZ6" s="21">
        <f t="shared" si="8"/>
        <v>75.41</v>
      </c>
      <c r="CA6" s="20" t="str">
        <f>IF(CA7="","",IF(CA7="-","【-】","【"&amp;SUBSTITUTE(TEXT(CA7,"#,##0.00"),"-","△")&amp;"】"))</f>
        <v>【97.81】</v>
      </c>
      <c r="CB6" s="21">
        <f>IF(CB7="",NA(),CB7)</f>
        <v>502.69</v>
      </c>
      <c r="CC6" s="21">
        <f t="shared" ref="CC6:CK6" si="9">IF(CC7="",NA(),CC7)</f>
        <v>484.39</v>
      </c>
      <c r="CD6" s="21">
        <f t="shared" si="9"/>
        <v>501.06</v>
      </c>
      <c r="CE6" s="21">
        <f t="shared" si="9"/>
        <v>530.22</v>
      </c>
      <c r="CF6" s="21">
        <f t="shared" si="9"/>
        <v>537.07000000000005</v>
      </c>
      <c r="CG6" s="21">
        <f t="shared" si="9"/>
        <v>230.95</v>
      </c>
      <c r="CH6" s="21">
        <f t="shared" si="9"/>
        <v>214.56</v>
      </c>
      <c r="CI6" s="21">
        <f t="shared" si="9"/>
        <v>213.66</v>
      </c>
      <c r="CJ6" s="21">
        <f t="shared" si="9"/>
        <v>224.31</v>
      </c>
      <c r="CK6" s="21">
        <f t="shared" si="9"/>
        <v>223.48</v>
      </c>
      <c r="CL6" s="20" t="str">
        <f>IF(CL7="","",IF(CL7="-","【-】","【"&amp;SUBSTITUTE(TEXT(CL7,"#,##0.00"),"-","△")&amp;"】"))</f>
        <v>【138.75】</v>
      </c>
      <c r="CM6" s="21">
        <f>IF(CM7="",NA(),CM7)</f>
        <v>86.79</v>
      </c>
      <c r="CN6" s="21">
        <f t="shared" ref="CN6:CV6" si="10">IF(CN7="",NA(),CN7)</f>
        <v>88.93</v>
      </c>
      <c r="CO6" s="21">
        <f t="shared" si="10"/>
        <v>87.56</v>
      </c>
      <c r="CP6" s="21">
        <f t="shared" si="10"/>
        <v>87.33</v>
      </c>
      <c r="CQ6" s="21">
        <f t="shared" si="10"/>
        <v>85.5</v>
      </c>
      <c r="CR6" s="21">
        <f t="shared" si="10"/>
        <v>49.27</v>
      </c>
      <c r="CS6" s="21">
        <f t="shared" si="10"/>
        <v>49.47</v>
      </c>
      <c r="CT6" s="21">
        <f t="shared" si="10"/>
        <v>48.19</v>
      </c>
      <c r="CU6" s="21">
        <f t="shared" si="10"/>
        <v>47.32</v>
      </c>
      <c r="CV6" s="21">
        <f t="shared" si="10"/>
        <v>48.03</v>
      </c>
      <c r="CW6" s="20" t="str">
        <f>IF(CW7="","",IF(CW7="-","【-】","【"&amp;SUBSTITUTE(TEXT(CW7,"#,##0.00"),"-","△")&amp;"】"))</f>
        <v>【58.94】</v>
      </c>
      <c r="CX6" s="21">
        <f>IF(CX7="",NA(),CX7)</f>
        <v>82.72</v>
      </c>
      <c r="CY6" s="21">
        <f t="shared" ref="CY6:DG6" si="11">IF(CY7="",NA(),CY7)</f>
        <v>84.35</v>
      </c>
      <c r="CZ6" s="21">
        <f t="shared" si="11"/>
        <v>85.38</v>
      </c>
      <c r="DA6" s="21">
        <f t="shared" si="11"/>
        <v>87.65</v>
      </c>
      <c r="DB6" s="21">
        <f t="shared" si="11"/>
        <v>85.71</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16659</v>
      </c>
      <c r="D7" s="23">
        <v>47</v>
      </c>
      <c r="E7" s="23">
        <v>17</v>
      </c>
      <c r="F7" s="23">
        <v>1</v>
      </c>
      <c r="G7" s="23">
        <v>0</v>
      </c>
      <c r="H7" s="23" t="s">
        <v>96</v>
      </c>
      <c r="I7" s="23" t="s">
        <v>97</v>
      </c>
      <c r="J7" s="23" t="s">
        <v>98</v>
      </c>
      <c r="K7" s="23" t="s">
        <v>99</v>
      </c>
      <c r="L7" s="23" t="s">
        <v>100</v>
      </c>
      <c r="M7" s="23" t="s">
        <v>101</v>
      </c>
      <c r="N7" s="24" t="s">
        <v>102</v>
      </c>
      <c r="O7" s="24" t="s">
        <v>103</v>
      </c>
      <c r="P7" s="24">
        <v>65.040000000000006</v>
      </c>
      <c r="Q7" s="24">
        <v>80.03</v>
      </c>
      <c r="R7" s="24">
        <v>4238</v>
      </c>
      <c r="S7" s="24">
        <v>6640</v>
      </c>
      <c r="T7" s="24">
        <v>774.33</v>
      </c>
      <c r="U7" s="24">
        <v>8.58</v>
      </c>
      <c r="V7" s="24">
        <v>4241</v>
      </c>
      <c r="W7" s="24">
        <v>2.71</v>
      </c>
      <c r="X7" s="24">
        <v>1564.94</v>
      </c>
      <c r="Y7" s="24">
        <v>73.02</v>
      </c>
      <c r="Z7" s="24">
        <v>74.83</v>
      </c>
      <c r="AA7" s="24">
        <v>73.67</v>
      </c>
      <c r="AB7" s="24">
        <v>69.430000000000007</v>
      </c>
      <c r="AC7" s="24">
        <v>65.37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1765.37</v>
      </c>
      <c r="BG7" s="24">
        <v>1566.2</v>
      </c>
      <c r="BH7" s="24">
        <v>1467.65</v>
      </c>
      <c r="BI7" s="24">
        <v>1434.22</v>
      </c>
      <c r="BJ7" s="24">
        <v>1403.48</v>
      </c>
      <c r="BK7" s="24">
        <v>1130.42</v>
      </c>
      <c r="BL7" s="24">
        <v>1245.0999999999999</v>
      </c>
      <c r="BM7" s="24">
        <v>1108.8</v>
      </c>
      <c r="BN7" s="24">
        <v>1194.56</v>
      </c>
      <c r="BO7" s="24">
        <v>1174.6099999999999</v>
      </c>
      <c r="BP7" s="24">
        <v>630.82000000000005</v>
      </c>
      <c r="BQ7" s="24">
        <v>50.99</v>
      </c>
      <c r="BR7" s="24">
        <v>53.03</v>
      </c>
      <c r="BS7" s="24">
        <v>51.41</v>
      </c>
      <c r="BT7" s="24">
        <v>48.58</v>
      </c>
      <c r="BU7" s="24">
        <v>43.77</v>
      </c>
      <c r="BV7" s="24">
        <v>74.17</v>
      </c>
      <c r="BW7" s="24">
        <v>79.77</v>
      </c>
      <c r="BX7" s="24">
        <v>79.63</v>
      </c>
      <c r="BY7" s="24">
        <v>76.78</v>
      </c>
      <c r="BZ7" s="24">
        <v>75.41</v>
      </c>
      <c r="CA7" s="24">
        <v>97.81</v>
      </c>
      <c r="CB7" s="24">
        <v>502.69</v>
      </c>
      <c r="CC7" s="24">
        <v>484.39</v>
      </c>
      <c r="CD7" s="24">
        <v>501.06</v>
      </c>
      <c r="CE7" s="24">
        <v>530.22</v>
      </c>
      <c r="CF7" s="24">
        <v>537.07000000000005</v>
      </c>
      <c r="CG7" s="24">
        <v>230.95</v>
      </c>
      <c r="CH7" s="24">
        <v>214.56</v>
      </c>
      <c r="CI7" s="24">
        <v>213.66</v>
      </c>
      <c r="CJ7" s="24">
        <v>224.31</v>
      </c>
      <c r="CK7" s="24">
        <v>223.48</v>
      </c>
      <c r="CL7" s="24">
        <v>138.75</v>
      </c>
      <c r="CM7" s="24">
        <v>86.79</v>
      </c>
      <c r="CN7" s="24">
        <v>88.93</v>
      </c>
      <c r="CO7" s="24">
        <v>87.56</v>
      </c>
      <c r="CP7" s="24">
        <v>87.33</v>
      </c>
      <c r="CQ7" s="24">
        <v>85.5</v>
      </c>
      <c r="CR7" s="24">
        <v>49.27</v>
      </c>
      <c r="CS7" s="24">
        <v>49.47</v>
      </c>
      <c r="CT7" s="24">
        <v>48.19</v>
      </c>
      <c r="CU7" s="24">
        <v>47.32</v>
      </c>
      <c r="CV7" s="24">
        <v>48.03</v>
      </c>
      <c r="CW7" s="24">
        <v>58.94</v>
      </c>
      <c r="CX7" s="24">
        <v>82.72</v>
      </c>
      <c r="CY7" s="24">
        <v>84.35</v>
      </c>
      <c r="CZ7" s="24">
        <v>85.38</v>
      </c>
      <c r="DA7" s="24">
        <v>87.65</v>
      </c>
      <c r="DB7" s="24">
        <v>85.71</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W03006</cp:lastModifiedBy>
  <dcterms:created xsi:type="dcterms:W3CDTF">2025-01-24T07:27:27Z</dcterms:created>
  <dcterms:modified xsi:type="dcterms:W3CDTF">2025-02-04T06:21:24Z</dcterms:modified>
  <cp:category/>
</cp:coreProperties>
</file>