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G:\1_各課文書\02まちづくり政策課\024財政係\01財政運営\財政状況資料集\R1財政状況資料集\"/>
    </mc:Choice>
  </mc:AlternateContent>
  <xr:revisionPtr revIDLastSave="0" documentId="13_ncr:1_{C7667F22-DF6F-4FA6-9211-9A5764634544}" xr6:coauthVersionLast="36" xr6:coauthVersionMax="36" xr10:uidLastSave="{00000000-0000-0000-0000-000000000000}"/>
  <bookViews>
    <workbookView xWindow="0" yWindow="0" windowWidth="15360" windowHeight="7635" tabRatio="800"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alcChain>
</file>

<file path=xl/sharedStrings.xml><?xml version="1.0" encoding="utf-8"?>
<sst xmlns="http://schemas.openxmlformats.org/spreadsheetml/2006/main" count="1079" uniqueCount="619">
  <si>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</si>
  <si>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</si>
  <si>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</si>
  <si>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</si>
  <si>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</si>
  <si>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</si>
  <si>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</si>
  <si>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</si>
  <si>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</si>
  <si>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</si>
  <si>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</si>
  <si>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</si>
  <si>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</si>
  <si>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</si>
  <si>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</si>
  <si>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</si>
  <si>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</si>
  <si>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</si>
  <si>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</si>
  <si>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</si>
  <si>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</si>
  <si>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</si>
  <si>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</si>
  <si>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</si>
  <si>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</si>
  <si>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</si>
  <si>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</si>
  <si>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</si>
  <si>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</si>
  <si>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</si>
  <si>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</si>
  <si>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</si>
  <si>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</si>
  <si>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</si>
  <si>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</si>
  <si>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</si>
  <si>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</si>
  <si>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</si>
  <si>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</si>
  <si>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</si>
  <si>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</si>
  <si>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</si>
  <si>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</si>
  <si>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</si>
  <si>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</si>
  <si>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</si>
  <si>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</si>
  <si>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</si>
  <si>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</si>
  <si>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</si>
  <si>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</si>
  <si>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</si>
  <si>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</si>
  <si>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</si>
  <si>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</si>
  <si>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</si>
  <si>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</si>
  <si>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</si>
  <si>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</si>
  <si>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</si>
  <si>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</si>
  <si>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</si>
  <si>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</si>
  <si>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</si>
  <si>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</si>
  <si>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</si>
  <si>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</si>
  <si>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</si>
  <si>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</si>
  <si>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</si>
  <si>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</si>
  <si>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</si>
  <si>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</si>
  <si>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</si>
  <si>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</si>
  <si>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</si>
  <si>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</si>
  <si>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</si>
  <si>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</si>
  <si>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</si>
  <si>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</si>
  <si>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</si>
  <si>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</si>
  <si>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</si>
  <si>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</si>
  <si>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</si>
  <si>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</si>
  <si>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</si>
  <si>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</si>
  <si>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</si>
  <si>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</si>
  <si>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</si>
  <si>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</si>
  <si>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</si>
  <si>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</si>
  <si>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</si>
  <si>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</si>
  <si>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</si>
  <si>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</si>
  <si>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</si>
  <si>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</si>
  <si>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</si>
  <si>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</si>
  <si>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</si>
  <si>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</si>
  <si>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</si>
  <si>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</si>
  <si>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</si>
  <si>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</si>
  <si>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</si>
  <si>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</si>
  <si>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</si>
  <si>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</si>
  <si>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</si>
  <si>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</si>
  <si>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</si>
  <si>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</si>
  <si>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</si>
  <si>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</si>
  <si>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</si>
  <si>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</si>
  <si>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</si>
  <si>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</si>
  <si>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</si>
  <si>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</si>
  <si>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</si>
  <si>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</si>
  <si>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</si>
  <si>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</si>
  <si>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</si>
  <si>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</si>
  <si>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</si>
  <si>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</si>
  <si>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</si>
  <si>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</si>
  <si>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</si>
  <si>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</si>
  <si>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</si>
  <si>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</si>
  <si>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</si>
  <si>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</si>
  <si>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</si>
  <si>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</si>
  <si>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</si>
  <si>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</si>
  <si>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</si>
  <si>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</si>
  <si>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</si>
  <si>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</si>
  <si>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</si>
  <si>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</si>
  <si>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</si>
  <si>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</si>
  <si>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</si>
  <si>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</si>
  <si>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</si>
  <si>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</si>
  <si>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</si>
  <si>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</si>
  <si>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</si>
  <si>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</si>
  <si>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</si>
  <si>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</si>
  <si>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</si>
  <si>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</si>
  <si>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</si>
  <si>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</si>
  <si>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</si>
  <si>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</si>
  <si>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</si>
  <si>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</si>
  <si>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</si>
  <si>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</si>
  <si>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</si>
  <si>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</si>
  <si>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</si>
  <si>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</si>
  <si>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</si>
  <si>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</si>
  <si>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</si>
  <si>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</si>
  <si>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</si>
  <si>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</si>
  <si>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</si>
  <si>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</si>
  <si>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</si>
  <si>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</si>
  <si>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</si>
  <si>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</si>
  <si>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</si>
  <si>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</si>
  <si>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</si>
  <si>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</si>
  <si>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</si>
  <si>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</si>
  <si>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</si>
  <si>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</si>
  <si>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</si>
  <si>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</si>
  <si>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</si>
  <si>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</si>
  <si>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</si>
  <si>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</si>
  <si>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</si>
  <si>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</si>
  <si>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</si>
  <si>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</si>
  <si>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</si>
  <si>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</si>
  <si>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</si>
  <si>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</si>
  <si>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</si>
  <si>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</si>
  <si>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</si>
  <si>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</si>
  <si>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</si>
  <si>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</si>
  <si>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</si>
  <si>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</si>
  <si>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</si>
  <si>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</si>
  <si>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北海道弟子屈町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</si>
  <si>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</si>
  <si>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</si>
  <si>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</si>
  <si>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</si>
  <si>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</si>
  <si>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</si>
  <si>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</si>
  <si>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</si>
  <si>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</si>
  <si>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</si>
  <si>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</si>
  <si>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</si>
  <si>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</si>
  <si>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</si>
  <si>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</si>
  <si>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</si>
  <si>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</si>
  <si>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</si>
  <si>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</si>
  <si>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</si>
  <si>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</si>
  <si>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</si>
  <si>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</si>
  <si>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</si>
  <si>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</si>
  <si>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</si>
  <si>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</si>
  <si>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</si>
  <si>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</si>
  <si>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</si>
  <si>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</si>
  <si>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</si>
  <si>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</si>
  <si>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</si>
  <si>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</si>
  <si>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</si>
  <si>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</si>
  <si>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</si>
  <si>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</si>
  <si>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</si>
  <si>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</si>
  <si>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</si>
  <si>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</si>
  <si>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</si>
  <si>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</si>
  <si>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</si>
  <si>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</si>
  <si>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</si>
  <si>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</si>
  <si>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</si>
  <si>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</si>
  <si>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</si>
  <si>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</si>
  <si>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</si>
  <si>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</si>
  <si>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</si>
  <si>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</si>
  <si>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</si>
  <si>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</si>
  <si>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</si>
  <si>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</si>
  <si>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</si>
  <si>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</si>
  <si>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</si>
  <si>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</si>
  <si>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</si>
  <si>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</si>
  <si>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</si>
  <si>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</si>
  <si>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</si>
  <si>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</si>
  <si>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</si>
  <si>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</si>
  <si>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</si>
  <si>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</si>
  <si>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</si>
  <si>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</si>
  <si>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</si>
  <si>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</si>
  <si>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</si>
  <si>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</si>
  <si>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</si>
  <si>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</si>
  <si>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</si>
  <si>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</si>
  <si>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</si>
  <si>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</si>
  <si>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</si>
  <si>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</si>
  <si>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</si>
  <si>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</si>
  <si>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</si>
  <si>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</si>
  <si>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</si>
  <si>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</si>
  <si>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</si>
  <si>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</si>
  <si>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</si>
  <si>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</si>
  <si>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</si>
  <si>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</si>
  <si>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</si>
  <si>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</si>
  <si>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</si>
  <si>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</si>
  <si>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</si>
  <si>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</si>
  <si>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</si>
  <si>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</si>
  <si>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</si>
  <si>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</si>
  <si>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</si>
  <si>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</si>
  <si>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</si>
  <si>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</si>
  <si>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</si>
  <si>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</si>
  <si>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</si>
  <si>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</si>
  <si>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</si>
  <si>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</si>
  <si>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</si>
  <si>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</si>
  <si>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</si>
  <si>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</si>
  <si>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</si>
  <si>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</si>
  <si>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</si>
  <si>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</si>
  <si>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</si>
  <si>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</si>
  <si>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</si>
  <si>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</si>
  <si>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</si>
  <si>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</si>
  <si>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</si>
  <si>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</si>
  <si>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</si>
  <si>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</si>
  <si>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</si>
  <si>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</si>
  <si>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</si>
  <si>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</si>
  <si>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</si>
  <si>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</si>
  <si>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</si>
  <si>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</si>
  <si>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</si>
  <si>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</si>
  <si>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</si>
  <si>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</si>
  <si>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</si>
  <si>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</si>
  <si>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北海道弟子屈町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</si>
  <si>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</si>
  <si>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</si>
  <si>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</si>
  <si>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</si>
  <si>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</si>
  <si>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</si>
  <si>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</si>
  <si>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</si>
  <si>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</si>
  <si>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</si>
  <si>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</si>
  <si>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</si>
  <si>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</si>
  <si>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</si>
  <si>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</si>
  <si>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</si>
  <si>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</si>
  <si>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</si>
  <si>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</si>
  <si>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</si>
  <si>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</si>
  <si>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</si>
  <si>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</si>
  <si>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</si>
  <si>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</si>
  <si>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</si>
  <si>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</si>
  <si>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</si>
  <si>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</si>
  <si>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</si>
  <si>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</si>
  <si>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</si>
  <si>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</si>
  <si>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</si>
  <si>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</si>
  <si>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</si>
  <si>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</si>
  <si>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</si>
  <si>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</si>
  <si>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</si>
  <si>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</si>
  <si>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</si>
  <si>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</si>
  <si>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</si>
  <si>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</si>
  <si>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</si>
  <si>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</si>
  <si>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</si>
  <si>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</si>
  <si>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</si>
  <si>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</si>
  <si>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</si>
  <si>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</si>
  <si>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</si>
  <si>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</si>
  <si>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</si>
  <si>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</si>
  <si>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</si>
  <si>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</si>
  <si>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</si>
  <si>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</si>
  <si>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</si>
  <si>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</si>
  <si>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</si>
  <si>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</si>
  <si>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</si>
  <si>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</si>
  <si>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</si>
  <si>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</si>
  <si>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</si>
  <si>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</si>
  <si>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</si>
  <si>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</si>
  <si>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</si>
  <si>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</si>
  <si>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</si>
  <si>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</si>
  <si>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</si>
  <si>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</si>
  <si>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</si>
  <si>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</si>
  <si>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</si>
  <si>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</si>
  <si>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</si>
  <si>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</si>
  <si>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</si>
  <si>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</si>
  <si>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</si>
  <si>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</si>
  <si>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</si>
  <si>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</si>
  <si>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</si>
  <si>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</si>
  <si>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</si>
  <si>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</si>
  <si>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</si>
  <si>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</si>
  <si>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</si>
  <si>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</si>
  <si>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</si>
  <si>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</si>
  <si>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</si>
  <si>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</si>
  <si>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</si>
  <si>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</si>
  <si>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</si>
  <si>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</si>
  <si>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</si>
  <si>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</si>
  <si>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</si>
  <si>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</si>
  <si>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</si>
  <si>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</si>
  <si>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</si>
  <si>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</si>
  <si>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</si>
  <si>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</si>
  <si>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</si>
  <si>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</si>
  <si>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</si>
  <si>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</si>
  <si>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</si>
  <si>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</si>
  <si>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</si>
  <si>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</si>
  <si>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</si>
  <si>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</si>
  <si>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</si>
  <si>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</si>
  <si>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</si>
  <si>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</si>
  <si>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</si>
  <si>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</si>
  <si>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</si>
  <si>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</si>
  <si>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</si>
  <si>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</si>
  <si>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</si>
  <si>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</si>
  <si>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</si>
  <si>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</si>
  <si>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</si>
  <si>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</si>
  <si>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</si>
  <si>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</si>
  <si>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</si>
  <si>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</si>
  <si>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</si>
  <si>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</si>
  <si>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</si>
  <si>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</si>
  <si>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</si>
  <si>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</si>
  <si>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</si>
  <si>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</si>
  <si>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</si>
  <si>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</si>
  <si>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</si>
  <si>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</si>
  <si>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</si>
  <si>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</si>
  <si>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</si>
  <si>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</si>
  <si>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</si>
  <si>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</si>
  <si>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</si>
  <si>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</si>
  <si>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</si>
  <si>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</si>
  <si>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</si>
  <si>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</si>
  <si>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</si>
  <si>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</si>
  <si>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</si>
  <si>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</si>
  <si>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</si>
  <si>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</si>
  <si>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</si>
  <si>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</si>
  <si>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</si>
  <si>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</si>
  <si>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</si>
  <si>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</si>
  <si>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</si>
  <si>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</si>
  <si>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</si>
  <si>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</si>
  <si>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</si>
  <si>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</si>
  <si>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</si>
  <si>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</si>
  <si>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2.13</t>
  </si>
  <si>
    <t>▲ 4.71</t>
  </si>
  <si>
    <t>▲ 0.20</t>
  </si>
  <si>
    <t>▲ 0.34</t>
  </si>
  <si>
    <t>国民健康保険特別会計</t>
  </si>
  <si>
    <t>▲ 1.19</t>
  </si>
  <si>
    <t>▲ 1.45</t>
  </si>
  <si>
    <t>▲ 2.00</t>
  </si>
  <si>
    <t>▲ 1.06</t>
  </si>
  <si>
    <t>▲ 0.67</t>
  </si>
  <si>
    <t>水道事業会計</t>
  </si>
  <si>
    <t>一般会計</t>
  </si>
  <si>
    <t>介護保険特別会計</t>
  </si>
  <si>
    <t>温泉事業特別会計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</si>
  <si>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</si>
  <si>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</si>
  <si>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</si>
  <si>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</si>
  <si>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</si>
  <si>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</si>
  <si>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</si>
  <si>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</si>
  <si>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</si>
  <si>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</si>
  <si>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</si>
  <si>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</si>
  <si>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</si>
  <si>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釧路北部消防事務組合</t>
    <rPh sb="0" eb="2">
      <t>クシロ</t>
    </rPh>
    <rPh sb="2" eb="4">
      <t>ホクブ</t>
    </rPh>
    <rPh sb="4" eb="6">
      <t>ショウボウ</t>
    </rPh>
    <rPh sb="6" eb="8">
      <t>ジム</t>
    </rPh>
    <rPh sb="8" eb="10">
      <t>クミアイ</t>
    </rPh>
    <phoneticPr fontId="2"/>
  </si>
  <si>
    <t>釧路公立大学</t>
    <rPh sb="0" eb="2">
      <t>クシロ</t>
    </rPh>
    <rPh sb="2" eb="4">
      <t>コウリツ</t>
    </rPh>
    <rPh sb="4" eb="6">
      <t>ダイガク</t>
    </rPh>
    <phoneticPr fontId="2"/>
  </si>
  <si>
    <t>釧路広域連合</t>
    <rPh sb="0" eb="2">
      <t>クシロ</t>
    </rPh>
    <rPh sb="2" eb="4">
      <t>コウイキ</t>
    </rPh>
    <rPh sb="4" eb="6">
      <t>レンゴウ</t>
    </rPh>
    <phoneticPr fontId="2"/>
  </si>
  <si>
    <t>川上郡衛生処理組合</t>
    <rPh sb="0" eb="3">
      <t>カワカミグン</t>
    </rPh>
    <rPh sb="3" eb="5">
      <t>エイセイ</t>
    </rPh>
    <rPh sb="5" eb="7">
      <t>ショリ</t>
    </rPh>
    <rPh sb="7" eb="9">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</si>
  <si>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</si>
  <si>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まちづくり応援基金</t>
    <rPh sb="5" eb="7">
      <t>オウエン</t>
    </rPh>
    <rPh sb="7" eb="9">
      <t>キキン</t>
    </rPh>
    <phoneticPr fontId="2"/>
  </si>
  <si>
    <t>社会福祉整備基金</t>
    <rPh sb="0" eb="2">
      <t>シャカイ</t>
    </rPh>
    <rPh sb="2" eb="4">
      <t>フクシ</t>
    </rPh>
    <rPh sb="4" eb="6">
      <t>セイビ</t>
    </rPh>
    <rPh sb="6" eb="8">
      <t>キキン</t>
    </rPh>
    <phoneticPr fontId="2"/>
  </si>
  <si>
    <t>地域産業振興基金</t>
    <rPh sb="0" eb="2">
      <t>チイキ</t>
    </rPh>
    <rPh sb="2" eb="4">
      <t>サンギョウ</t>
    </rPh>
    <rPh sb="4" eb="6">
      <t>シンコウ</t>
    </rPh>
    <rPh sb="6" eb="8">
      <t>キキン</t>
    </rPh>
    <phoneticPr fontId="2"/>
  </si>
  <si>
    <t>社会教育振興基金</t>
    <rPh sb="0" eb="2">
      <t>シャカイ</t>
    </rPh>
    <rPh sb="2" eb="4">
      <t>キョウイク</t>
    </rPh>
    <rPh sb="4" eb="6">
      <t>シンコウ</t>
    </rPh>
    <rPh sb="6" eb="8">
      <t>キキン</t>
    </rPh>
    <phoneticPr fontId="2"/>
  </si>
  <si>
    <t>環境にやさしい町づくり基金</t>
    <rPh sb="0" eb="2">
      <t>カンキョウ</t>
    </rPh>
    <rPh sb="7" eb="8">
      <t>マチ</t>
    </rPh>
    <rPh sb="11" eb="1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</si>
  <si>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</si>
  <si>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</si>
  <si>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</si>
  <si>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</si>
  <si>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</si>
  <si>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</si>
  <si>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規律を踏まえた事業実施や起債の新規発行抑制を努めてはいるが、平成２７年度の老人ホーム建設や町内各施設の更新・改修によって将来負担比率は高い水準にある。今後は財政規律の徹底と公共施設総合管理計画による計画的な更新により数値の好転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</si>
  <si>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</si>
  <si>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</si>
  <si>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</si>
  <si>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</si>
  <si>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</si>
  <si>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</si>
  <si>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両比率とも類似団体と比較して高い水準にあり、平成27年度に過疎対策事業債で借り入れた老人ホーム等の償還も始まることから３年程度は高止まりが続くと考えられる。
現在は新規発行額を当該年度の元金償還額未満とすることとし、新規発行を抑制するなどをして両比率の好転に努めていく。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</si>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</sst>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361A62B-3412-487A-B470-B1181B0440E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57D5-481A-837A-01F90AE7D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174817</c:v>
                </c:pt>
                <c:pt idx="1">
                  <c:v>161917</c:v>
                </c:pt>
                <c:pt idx="2">
                  <c:v>151846</c:v>
                </c:pt>
                <c:pt idx="3">
                  <c:v>152928</c:v>
                </c:pt>
                <c:pt idx="4">
                  <c:v>124297</c:v>
                </c:pt>
              </c:numCache>
            </c:numRef>
          </c:val>
          <c:smooth val="0"/>
          <c:extLst>
            <c:ext xmlns:c16="http://schemas.microsoft.com/office/drawing/2014/chart" uri="{C3380CC4-5D6E-409C-BE32-E72D297353CC}">
              <c16:uniqueId val="{00000001-57D5-481A-837A-01F90AE7D1E1}"/>
            </c:ext>
          </c:extLst>
        </c:ser>
        <c:dLbls>
          <c:showLegendKey val="0"/>
          <c:showVal val="0"/>
          <c:showCatName val="0"/>
          <c:showSerName val="0"/>
          <c:showPercent val="0"/>
          <c:showBubbleSize val="0"/>
        </c:dLbls>
        <c:marker val="1"/>
        <c:smooth val="0"/>
        <c:axId val="198253952"/>
        <c:axId val="198260224"/>
      </c:lineChart>
      <c:catAx>
        <c:axId val="19825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60224"/>
        <c:crosses val="autoZero"/>
        <c:auto val="1"/>
        <c:lblAlgn val="ctr"/>
        <c:lblOffset val="100"/>
        <c:tickLblSkip val="1"/>
        <c:tickMarkSkip val="1"/>
        <c:noMultiLvlLbl val="0"/>
      </c:catAx>
      <c:valAx>
        <c:axId val="1982602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5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c:v>
                </c:pt>
                <c:pt idx="1">
                  <c:v>2.0699999999999998</c:v>
                </c:pt>
                <c:pt idx="2">
                  <c:v>2.0299999999999998</c:v>
                </c:pt>
                <c:pt idx="3">
                  <c:v>2.12</c:v>
                </c:pt>
                <c:pt idx="4">
                  <c:v>2.2200000000000002</c:v>
                </c:pt>
              </c:numCache>
            </c:numRef>
          </c:val>
          <c:extLst>
            <c:ext xmlns:c16="http://schemas.microsoft.com/office/drawing/2014/chart" uri="{C3380CC4-5D6E-409C-BE32-E72D297353CC}">
              <c16:uniqueId val="{00000000-D83E-4CCF-B097-7D533AF6CA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8.0399999999999991</c:v>
                </c:pt>
                <c:pt idx="1">
                  <c:v>3.55</c:v>
                </c:pt>
                <c:pt idx="2">
                  <c:v>3.45</c:v>
                </c:pt>
                <c:pt idx="3">
                  <c:v>3.39</c:v>
                </c:pt>
                <c:pt idx="4">
                  <c:v>2.99</c:v>
                </c:pt>
              </c:numCache>
            </c:numRef>
          </c:val>
          <c:extLst>
            <c:ext xmlns:c16="http://schemas.microsoft.com/office/drawing/2014/chart" uri="{C3380CC4-5D6E-409C-BE32-E72D297353CC}">
              <c16:uniqueId val="{00000001-D83E-4CCF-B097-7D533AF6CA8B}"/>
            </c:ext>
          </c:extLst>
        </c:ser>
        <c:dLbls>
          <c:showLegendKey val="0"/>
          <c:showVal val="0"/>
          <c:showCatName val="0"/>
          <c:showSerName val="0"/>
          <c:showPercent val="0"/>
          <c:showBubbleSize val="0"/>
        </c:dLbls>
        <c:gapWidth val="250"/>
        <c:overlap val="100"/>
        <c:axId val="137956352"/>
        <c:axId val="13796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-2.13</c:v>
                </c:pt>
                <c:pt idx="1">
                  <c:v>-4.71</c:v>
                </c:pt>
                <c:pt idx="2">
                  <c:v>-0.2</c:v>
                </c:pt>
                <c:pt idx="3">
                  <c:v>0.12</c:v>
                </c:pt>
                <c:pt idx="4">
                  <c:v>-0.34</c:v>
                </c:pt>
              </c:numCache>
            </c:numRef>
          </c:val>
          <c:smooth val="0"/>
          <c:extLst>
            <c:ext xmlns:c16="http://schemas.microsoft.com/office/drawing/2014/chart" uri="{C3380CC4-5D6E-409C-BE32-E72D297353CC}">
              <c16:uniqueId val="{00000002-D83E-4CCF-B097-7D533AF6CA8B}"/>
            </c:ext>
          </c:extLst>
        </c:ser>
        <c:dLbls>
          <c:showLegendKey val="0"/>
          <c:showVal val="0"/>
          <c:showCatName val="0"/>
          <c:showSerName val="0"/>
          <c:showPercent val="0"/>
          <c:showBubbleSize val="0"/>
        </c:dLbls>
        <c:marker val="1"/>
        <c:smooth val="0"/>
        <c:axId val="137956352"/>
        <c:axId val="137962624"/>
      </c:lineChart>
      <c:catAx>
        <c:axId val="1379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62624"/>
        <c:crosses val="autoZero"/>
        <c:auto val="1"/>
        <c:lblAlgn val="ctr"/>
        <c:lblOffset val="100"/>
        <c:tickLblSkip val="1"/>
        <c:tickMarkSkip val="1"/>
        <c:noMultiLvlLbl val="0"/>
      </c:catAx>
      <c:valAx>
        <c:axId val="13796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AB-435E-B277-AC5C3A5B9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AB-435E-B277-AC5C3A5B9D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AB-435E-B277-AC5C3A5B9D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AB-435E-B277-AC5C3A5B9DE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AB-435E-B277-AC5C3A5B9DEC}"/>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7.0000000000000007E-2</c:v>
                </c:pt>
                <c:pt idx="4">
                  <c:v>#N/A</c:v>
                </c:pt>
                <c:pt idx="5">
                  <c:v>0.08</c:v>
                </c:pt>
                <c:pt idx="6">
                  <c:v>#N/A</c:v>
                </c:pt>
                <c:pt idx="7">
                  <c:v>0.1</c:v>
                </c:pt>
                <c:pt idx="8">
                  <c:v>#N/A</c:v>
                </c:pt>
                <c:pt idx="9">
                  <c:v>0.14000000000000001</c:v>
                </c:pt>
              </c:numCache>
            </c:numRef>
          </c:val>
          <c:extLst>
            <c:ext xmlns:c16="http://schemas.microsoft.com/office/drawing/2014/chart" uri="{C3380CC4-5D6E-409C-BE32-E72D297353CC}">
              <c16:uniqueId val="{00000005-89AB-435E-B277-AC5C3A5B9D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0.53</c:v>
                </c:pt>
                <c:pt idx="4">
                  <c:v>#N/A</c:v>
                </c:pt>
                <c:pt idx="5">
                  <c:v>0.67</c:v>
                </c:pt>
                <c:pt idx="6">
                  <c:v>#N/A</c:v>
                </c:pt>
                <c:pt idx="7">
                  <c:v>0.59</c:v>
                </c:pt>
                <c:pt idx="8">
                  <c:v>#N/A</c:v>
                </c:pt>
                <c:pt idx="9">
                  <c:v>0.56999999999999995</c:v>
                </c:pt>
              </c:numCache>
            </c:numRef>
          </c:val>
          <c:extLst>
            <c:ext xmlns:c16="http://schemas.microsoft.com/office/drawing/2014/chart" uri="{C3380CC4-5D6E-409C-BE32-E72D297353CC}">
              <c16:uniqueId val="{00000006-89AB-435E-B277-AC5C3A5B9DE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1.87</c:v>
                </c:pt>
                <c:pt idx="2">
                  <c:v>#N/A</c:v>
                </c:pt>
                <c:pt idx="3">
                  <c:v>2</c:v>
                </c:pt>
                <c:pt idx="4">
                  <c:v>#N/A</c:v>
                </c:pt>
                <c:pt idx="5">
                  <c:v>1.94</c:v>
                </c:pt>
                <c:pt idx="6">
                  <c:v>#N/A</c:v>
                </c:pt>
                <c:pt idx="7">
                  <c:v>2</c:v>
                </c:pt>
                <c:pt idx="8">
                  <c:v>#N/A</c:v>
                </c:pt>
                <c:pt idx="9">
                  <c:v>2.0699999999999998</c:v>
                </c:pt>
              </c:numCache>
            </c:numRef>
          </c:val>
          <c:extLst>
            <c:ext xmlns:c16="http://schemas.microsoft.com/office/drawing/2014/chart" uri="{C3380CC4-5D6E-409C-BE32-E72D297353CC}">
              <c16:uniqueId val="{00000007-89AB-435E-B277-AC5C3A5B9D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2.5299999999999998</c:v>
                </c:pt>
                <c:pt idx="2">
                  <c:v>#N/A</c:v>
                </c:pt>
                <c:pt idx="3">
                  <c:v>2.71</c:v>
                </c:pt>
                <c:pt idx="4">
                  <c:v>#N/A</c:v>
                </c:pt>
                <c:pt idx="5">
                  <c:v>2.96</c:v>
                </c:pt>
                <c:pt idx="6">
                  <c:v>#N/A</c:v>
                </c:pt>
                <c:pt idx="7">
                  <c:v>3.36</c:v>
                </c:pt>
                <c:pt idx="8">
                  <c:v>#N/A</c:v>
                </c:pt>
                <c:pt idx="9">
                  <c:v>3.37</c:v>
                </c:pt>
              </c:numCache>
            </c:numRef>
          </c:val>
          <c:extLst>
            <c:ext xmlns:c16="http://schemas.microsoft.com/office/drawing/2014/chart" uri="{C3380CC4-5D6E-409C-BE32-E72D297353CC}">
              <c16:uniqueId val="{00000008-89AB-435E-B277-AC5C3A5B9DE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1.19</c:v>
                </c:pt>
                <c:pt idx="1">
                  <c:v>#N/A</c:v>
                </c:pt>
                <c:pt idx="2">
                  <c:v>1.45</c:v>
                </c:pt>
                <c:pt idx="3">
                  <c:v>#N/A</c:v>
                </c:pt>
                <c:pt idx="4">
                  <c:v>2</c:v>
                </c:pt>
                <c:pt idx="5">
                  <c:v>#N/A</c:v>
                </c:pt>
                <c:pt idx="6">
                  <c:v>1.06</c:v>
                </c:pt>
                <c:pt idx="7">
                  <c:v>#N/A</c:v>
                </c:pt>
                <c:pt idx="8">
                  <c:v>0.67</c:v>
                </c:pt>
                <c:pt idx="9">
                  <c:v>#N/A</c:v>
                </c:pt>
              </c:numCache>
            </c:numRef>
          </c:val>
          <c:extLst>
            <c:ext xmlns:c16="http://schemas.microsoft.com/office/drawing/2014/chart" uri="{C3380CC4-5D6E-409C-BE32-E72D297353CC}">
              <c16:uniqueId val="{00000009-89AB-435E-B277-AC5C3A5B9DEC}"/>
            </c:ext>
          </c:extLst>
        </c:ser>
        <c:dLbls>
          <c:showLegendKey val="0"/>
          <c:showVal val="0"/>
          <c:showCatName val="0"/>
          <c:showSerName val="0"/>
          <c:showPercent val="0"/>
          <c:showBubbleSize val="0"/>
        </c:dLbls>
        <c:gapWidth val="150"/>
        <c:overlap val="100"/>
        <c:axId val="138420992"/>
        <c:axId val="138422528"/>
      </c:barChart>
      <c:catAx>
        <c:axId val="1384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22528"/>
        <c:crosses val="autoZero"/>
        <c:auto val="1"/>
        <c:lblAlgn val="ctr"/>
        <c:lblOffset val="100"/>
        <c:tickLblSkip val="1"/>
        <c:tickMarkSkip val="1"/>
        <c:noMultiLvlLbl val="0"/>
      </c:catAx>
      <c:valAx>
        <c:axId val="1384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2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869</c:v>
                </c:pt>
                <c:pt idx="5">
                  <c:v>897</c:v>
                </c:pt>
                <c:pt idx="8">
                  <c:v>898</c:v>
                </c:pt>
                <c:pt idx="11">
                  <c:v>1055</c:v>
                </c:pt>
                <c:pt idx="14">
                  <c:v>1037</c:v>
                </c:pt>
              </c:numCache>
            </c:numRef>
          </c:val>
          <c:extLst>
            <c:ext xmlns:c16="http://schemas.microsoft.com/office/drawing/2014/chart" uri="{C3380CC4-5D6E-409C-BE32-E72D297353CC}">
              <c16:uniqueId val="{00000000-CDDF-4BC3-9177-2B32A6B953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DF-4BC3-9177-2B32A6B953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174</c:v>
                </c:pt>
                <c:pt idx="3">
                  <c:v>176</c:v>
                </c:pt>
                <c:pt idx="6">
                  <c:v>132</c:v>
                </c:pt>
                <c:pt idx="9">
                  <c:v>127</c:v>
                </c:pt>
                <c:pt idx="12">
                  <c:v>139</c:v>
                </c:pt>
              </c:numCache>
            </c:numRef>
          </c:val>
          <c:extLst>
            <c:ext xmlns:c16="http://schemas.microsoft.com/office/drawing/2014/chart" uri="{C3380CC4-5D6E-409C-BE32-E72D297353CC}">
              <c16:uniqueId val="{00000002-CDDF-4BC3-9177-2B32A6B953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10</c:v>
                </c:pt>
                <c:pt idx="6">
                  <c:v>13</c:v>
                </c:pt>
                <c:pt idx="9">
                  <c:v>10</c:v>
                </c:pt>
                <c:pt idx="12">
                  <c:v>11</c:v>
                </c:pt>
              </c:numCache>
            </c:numRef>
          </c:val>
          <c:extLst>
            <c:ext xmlns:c16="http://schemas.microsoft.com/office/drawing/2014/chart" uri="{C3380CC4-5D6E-409C-BE32-E72D297353CC}">
              <c16:uniqueId val="{00000003-CDDF-4BC3-9177-2B32A6B953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201</c:v>
                </c:pt>
                <c:pt idx="3">
                  <c:v>190</c:v>
                </c:pt>
                <c:pt idx="6">
                  <c:v>185</c:v>
                </c:pt>
                <c:pt idx="9">
                  <c:v>176</c:v>
                </c:pt>
                <c:pt idx="12">
                  <c:v>170</c:v>
                </c:pt>
              </c:numCache>
            </c:numRef>
          </c:val>
          <c:extLst>
            <c:ext xmlns:c16="http://schemas.microsoft.com/office/drawing/2014/chart" uri="{C3380CC4-5D6E-409C-BE32-E72D297353CC}">
              <c16:uniqueId val="{00000004-CDDF-4BC3-9177-2B32A6B953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DF-4BC3-9177-2B32A6B953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DF-4BC3-9177-2B32A6B953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976</c:v>
                </c:pt>
                <c:pt idx="3">
                  <c:v>1042</c:v>
                </c:pt>
                <c:pt idx="6">
                  <c:v>1058</c:v>
                </c:pt>
                <c:pt idx="9">
                  <c:v>1320</c:v>
                </c:pt>
                <c:pt idx="12">
                  <c:v>1328</c:v>
                </c:pt>
              </c:numCache>
            </c:numRef>
          </c:val>
          <c:extLst>
            <c:ext xmlns:c16="http://schemas.microsoft.com/office/drawing/2014/chart" uri="{C3380CC4-5D6E-409C-BE32-E72D297353CC}">
              <c16:uniqueId val="{00000007-CDDF-4BC3-9177-2B32A6B95331}"/>
            </c:ext>
          </c:extLst>
        </c:ser>
        <c:dLbls>
          <c:showLegendKey val="0"/>
          <c:showVal val="0"/>
          <c:showCatName val="0"/>
          <c:showSerName val="0"/>
          <c:showPercent val="0"/>
          <c:showBubbleSize val="0"/>
        </c:dLbls>
        <c:gapWidth val="100"/>
        <c:overlap val="100"/>
        <c:axId val="138526080"/>
        <c:axId val="13852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492</c:v>
                </c:pt>
                <c:pt idx="2">
                  <c:v>#N/A</c:v>
                </c:pt>
                <c:pt idx="3">
                  <c:v>#N/A</c:v>
                </c:pt>
                <c:pt idx="4">
                  <c:v>521</c:v>
                </c:pt>
                <c:pt idx="5">
                  <c:v>#N/A</c:v>
                </c:pt>
                <c:pt idx="6">
                  <c:v>#N/A</c:v>
                </c:pt>
                <c:pt idx="7">
                  <c:v>490</c:v>
                </c:pt>
                <c:pt idx="8">
                  <c:v>#N/A</c:v>
                </c:pt>
                <c:pt idx="9">
                  <c:v>#N/A</c:v>
                </c:pt>
                <c:pt idx="10">
                  <c:v>578</c:v>
                </c:pt>
                <c:pt idx="11">
                  <c:v>#N/A</c:v>
                </c:pt>
                <c:pt idx="12">
                  <c:v>#N/A</c:v>
                </c:pt>
                <c:pt idx="13">
                  <c:v>611</c:v>
                </c:pt>
                <c:pt idx="14">
                  <c:v>#N/A</c:v>
                </c:pt>
              </c:numCache>
            </c:numRef>
          </c:val>
          <c:smooth val="0"/>
          <c:extLst>
            <c:ext xmlns:c16="http://schemas.microsoft.com/office/drawing/2014/chart" uri="{C3380CC4-5D6E-409C-BE32-E72D297353CC}">
              <c16:uniqueId val="{00000008-CDDF-4BC3-9177-2B32A6B95331}"/>
            </c:ext>
          </c:extLst>
        </c:ser>
        <c:dLbls>
          <c:showLegendKey val="0"/>
          <c:showVal val="0"/>
          <c:showCatName val="0"/>
          <c:showSerName val="0"/>
          <c:showPercent val="0"/>
          <c:showBubbleSize val="0"/>
        </c:dLbls>
        <c:marker val="1"/>
        <c:smooth val="0"/>
        <c:axId val="138526080"/>
        <c:axId val="138528256"/>
      </c:lineChart>
      <c:catAx>
        <c:axId val="1385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28256"/>
        <c:crosses val="autoZero"/>
        <c:auto val="1"/>
        <c:lblAlgn val="ctr"/>
        <c:lblOffset val="100"/>
        <c:tickLblSkip val="1"/>
        <c:tickMarkSkip val="1"/>
        <c:noMultiLvlLbl val="0"/>
      </c:catAx>
      <c:valAx>
        <c:axId val="1385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9185</c:v>
                </c:pt>
                <c:pt idx="5">
                  <c:v>9175</c:v>
                </c:pt>
                <c:pt idx="8">
                  <c:v>8848</c:v>
                </c:pt>
                <c:pt idx="11">
                  <c:v>8430</c:v>
                </c:pt>
                <c:pt idx="14">
                  <c:v>7919</c:v>
                </c:pt>
              </c:numCache>
            </c:numRef>
          </c:val>
          <c:extLst>
            <c:ext xmlns:c16="http://schemas.microsoft.com/office/drawing/2014/chart" uri="{C3380CC4-5D6E-409C-BE32-E72D297353CC}">
              <c16:uniqueId val="{00000000-B3F6-4482-8ED4-1A60D77565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1068</c:v>
                </c:pt>
                <c:pt idx="5">
                  <c:v>1213</c:v>
                </c:pt>
                <c:pt idx="8">
                  <c:v>1245</c:v>
                </c:pt>
                <c:pt idx="11">
                  <c:v>1201</c:v>
                </c:pt>
                <c:pt idx="14">
                  <c:v>1095</c:v>
                </c:pt>
              </c:numCache>
            </c:numRef>
          </c:val>
          <c:extLst>
            <c:ext xmlns:c16="http://schemas.microsoft.com/office/drawing/2014/chart" uri="{C3380CC4-5D6E-409C-BE32-E72D297353CC}">
              <c16:uniqueId val="{00000001-B3F6-4482-8ED4-1A60D77565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875</c:v>
                </c:pt>
                <c:pt idx="5">
                  <c:v>740</c:v>
                </c:pt>
                <c:pt idx="8">
                  <c:v>886</c:v>
                </c:pt>
                <c:pt idx="11">
                  <c:v>903</c:v>
                </c:pt>
                <c:pt idx="14">
                  <c:v>1021</c:v>
                </c:pt>
              </c:numCache>
            </c:numRef>
          </c:val>
          <c:extLst>
            <c:ext xmlns:c16="http://schemas.microsoft.com/office/drawing/2014/chart" uri="{C3380CC4-5D6E-409C-BE32-E72D297353CC}">
              <c16:uniqueId val="{00000002-B3F6-4482-8ED4-1A60D77565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F6-4482-8ED4-1A60D77565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F6-4482-8ED4-1A60D77565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F6-4482-8ED4-1A60D77565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1441</c:v>
                </c:pt>
                <c:pt idx="3">
                  <c:v>1334</c:v>
                </c:pt>
                <c:pt idx="6">
                  <c:v>1304</c:v>
                </c:pt>
                <c:pt idx="9">
                  <c:v>1296</c:v>
                </c:pt>
                <c:pt idx="12">
                  <c:v>1209</c:v>
                </c:pt>
              </c:numCache>
            </c:numRef>
          </c:val>
          <c:extLst>
            <c:ext xmlns:c16="http://schemas.microsoft.com/office/drawing/2014/chart" uri="{C3380CC4-5D6E-409C-BE32-E72D297353CC}">
              <c16:uniqueId val="{00000006-B3F6-4482-8ED4-1A60D77565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598</c:v>
                </c:pt>
                <c:pt idx="6">
                  <c:v>692</c:v>
                </c:pt>
                <c:pt idx="9">
                  <c:v>688</c:v>
                </c:pt>
                <c:pt idx="12">
                  <c:v>694</c:v>
                </c:pt>
              </c:numCache>
            </c:numRef>
          </c:val>
          <c:extLst>
            <c:ext xmlns:c16="http://schemas.microsoft.com/office/drawing/2014/chart" uri="{C3380CC4-5D6E-409C-BE32-E72D297353CC}">
              <c16:uniqueId val="{00000007-B3F6-4482-8ED4-1A60D77565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1867</c:v>
                </c:pt>
                <c:pt idx="3">
                  <c:v>1830</c:v>
                </c:pt>
                <c:pt idx="6">
                  <c:v>1697</c:v>
                </c:pt>
                <c:pt idx="9">
                  <c:v>1758</c:v>
                </c:pt>
                <c:pt idx="12">
                  <c:v>1636</c:v>
                </c:pt>
              </c:numCache>
            </c:numRef>
          </c:val>
          <c:extLst>
            <c:ext xmlns:c16="http://schemas.microsoft.com/office/drawing/2014/chart" uri="{C3380CC4-5D6E-409C-BE32-E72D297353CC}">
              <c16:uniqueId val="{00000008-B3F6-4482-8ED4-1A60D77565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597</c:v>
                </c:pt>
                <c:pt idx="3">
                  <c:v>458</c:v>
                </c:pt>
                <c:pt idx="6">
                  <c:v>340</c:v>
                </c:pt>
                <c:pt idx="9">
                  <c:v>408</c:v>
                </c:pt>
                <c:pt idx="12">
                  <c:v>295</c:v>
                </c:pt>
              </c:numCache>
            </c:numRef>
          </c:val>
          <c:extLst>
            <c:ext xmlns:c16="http://schemas.microsoft.com/office/drawing/2014/chart" uri="{C3380CC4-5D6E-409C-BE32-E72D297353CC}">
              <c16:uniqueId val="{00000009-B3F6-4482-8ED4-1A60D77565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12252</c:v>
                </c:pt>
                <c:pt idx="3">
                  <c:v>12165</c:v>
                </c:pt>
                <c:pt idx="6">
                  <c:v>11965</c:v>
                </c:pt>
                <c:pt idx="9">
                  <c:v>11545</c:v>
                </c:pt>
                <c:pt idx="12">
                  <c:v>10920</c:v>
                </c:pt>
              </c:numCache>
            </c:numRef>
          </c:val>
          <c:extLst>
            <c:ext xmlns:c16="http://schemas.microsoft.com/office/drawing/2014/chart" uri="{C3380CC4-5D6E-409C-BE32-E72D297353CC}">
              <c16:uniqueId val="{0000000A-B3F6-4482-8ED4-1A60D7756543}"/>
            </c:ext>
          </c:extLst>
        </c:ser>
        <c:dLbls>
          <c:showLegendKey val="0"/>
          <c:showVal val="0"/>
          <c:showCatName val="0"/>
          <c:showSerName val="0"/>
          <c:showPercent val="0"/>
          <c:showBubbleSize val="0"/>
        </c:dLbls>
        <c:gapWidth val="100"/>
        <c:overlap val="100"/>
        <c:axId val="139202560"/>
        <c:axId val="13920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5084</c:v>
                </c:pt>
                <c:pt idx="2">
                  <c:v>#N/A</c:v>
                </c:pt>
                <c:pt idx="3">
                  <c:v>#N/A</c:v>
                </c:pt>
                <c:pt idx="4">
                  <c:v>5255</c:v>
                </c:pt>
                <c:pt idx="5">
                  <c:v>#N/A</c:v>
                </c:pt>
                <c:pt idx="6">
                  <c:v>#N/A</c:v>
                </c:pt>
                <c:pt idx="7">
                  <c:v>5020</c:v>
                </c:pt>
                <c:pt idx="8">
                  <c:v>#N/A</c:v>
                </c:pt>
                <c:pt idx="9">
                  <c:v>#N/A</c:v>
                </c:pt>
                <c:pt idx="10">
                  <c:v>5162</c:v>
                </c:pt>
                <c:pt idx="11">
                  <c:v>#N/A</c:v>
                </c:pt>
                <c:pt idx="12">
                  <c:v>#N/A</c:v>
                </c:pt>
                <c:pt idx="13">
                  <c:v>4718</c:v>
                </c:pt>
                <c:pt idx="14">
                  <c:v>#N/A</c:v>
                </c:pt>
              </c:numCache>
            </c:numRef>
          </c:val>
          <c:smooth val="0"/>
          <c:extLst>
            <c:ext xmlns:c16="http://schemas.microsoft.com/office/drawing/2014/chart" uri="{C3380CC4-5D6E-409C-BE32-E72D297353CC}">
              <c16:uniqueId val="{0000000B-B3F6-4482-8ED4-1A60D7756543}"/>
            </c:ext>
          </c:extLst>
        </c:ser>
        <c:dLbls>
          <c:showLegendKey val="0"/>
          <c:showVal val="0"/>
          <c:showCatName val="0"/>
          <c:showSerName val="0"/>
          <c:showPercent val="0"/>
          <c:showBubbleSize val="0"/>
        </c:dLbls>
        <c:marker val="1"/>
        <c:smooth val="0"/>
        <c:axId val="139202560"/>
        <c:axId val="139204480"/>
      </c:lineChart>
      <c:catAx>
        <c:axId val="1392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04480"/>
        <c:crosses val="autoZero"/>
        <c:auto val="1"/>
        <c:lblAlgn val="ctr"/>
        <c:lblOffset val="100"/>
        <c:tickLblSkip val="1"/>
        <c:tickMarkSkip val="1"/>
        <c:noMultiLvlLbl val="0"/>
      </c:catAx>
      <c:valAx>
        <c:axId val="1392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c:v>
                </c:pt>
                <c:pt idx="1">
                  <c:v>159</c:v>
                </c:pt>
                <c:pt idx="2">
                  <c:v>139</c:v>
                </c:pt>
              </c:numCache>
            </c:numRef>
          </c:val>
          <c:extLst>
            <c:ext xmlns:c16="http://schemas.microsoft.com/office/drawing/2014/chart" uri="{C3380CC4-5D6E-409C-BE32-E72D297353CC}">
              <c16:uniqueId val="{00000000-EF93-4424-9839-A173B7DEA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329</c:v>
                </c:pt>
                <c:pt idx="1">
                  <c:v>289</c:v>
                </c:pt>
                <c:pt idx="2">
                  <c:v>189</c:v>
                </c:pt>
              </c:numCache>
            </c:numRef>
          </c:val>
          <c:extLst>
            <c:ext xmlns:c16="http://schemas.microsoft.com/office/drawing/2014/chart" uri="{C3380CC4-5D6E-409C-BE32-E72D297353CC}">
              <c16:uniqueId val="{00000001-EF93-4424-9839-A173B7DEA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177</c:v>
                </c:pt>
                <c:pt idx="1">
                  <c:v>229</c:v>
                </c:pt>
                <c:pt idx="2">
                  <c:v>464</c:v>
                </c:pt>
              </c:numCache>
            </c:numRef>
          </c:val>
          <c:extLst>
            <c:ext xmlns:c16="http://schemas.microsoft.com/office/drawing/2014/chart" uri="{C3380CC4-5D6E-409C-BE32-E72D297353CC}">
              <c16:uniqueId val="{00000002-EF93-4424-9839-A173B7DEA7B4}"/>
            </c:ext>
          </c:extLst>
        </c:ser>
        <c:dLbls>
          <c:showLegendKey val="0"/>
          <c:showVal val="0"/>
          <c:showCatName val="0"/>
          <c:showSerName val="0"/>
          <c:showPercent val="0"/>
          <c:showBubbleSize val="0"/>
        </c:dLbls>
        <c:gapWidth val="120"/>
        <c:overlap val="100"/>
        <c:axId val="138677248"/>
        <c:axId val="138683136"/>
      </c:barChart>
      <c:catAx>
        <c:axId val="138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683136"/>
        <c:crosses val="autoZero"/>
        <c:auto val="1"/>
        <c:lblAlgn val="ctr"/>
        <c:lblOffset val="100"/>
        <c:tickLblSkip val="1"/>
        <c:tickMarkSkip val="1"/>
        <c:noMultiLvlLbl val="0"/>
      </c:catAx>
      <c:valAx>
        <c:axId val="138683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{BB34002A-6103-42DA-A850-723A3C378362}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AF6-417B-A514-9DE0618656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{29D6F2B4-AA3A-4E80-AC6D-7CD8CE4C47E7}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F6-417B-A514-9DE0618656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{6D3F2686-F946-433D-907A-15FA16F6E3DD}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F6-417B-A514-9DE0618656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{600C8F1C-EC47-4DC3-8616-A9EC02FDA2D8}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F6-417B-A514-9DE0618656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{32D7B140-0BBD-46DB-95F0-94FC7F9275E9}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F6-417B-A514-9DE0618656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{D8D0D81F-893B-4E17-9397-3A6FBBE31FA1}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AF6-417B-A514-9DE0618656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{2D4A6222-2AF7-4759-9E1D-8FB1BB7E9234}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AF6-417B-A514-9DE0618656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{16233932-0DA2-48AB-9D76-CFD457B90641}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AF6-417B-A514-9DE0618656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{E0E9E2CD-BF30-4D9B-8123-60D7A55E2C72}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AF6-417B-A514-9DE0618656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68.099999999999994</c:v>
                </c:pt>
                <c:pt idx="16">
                  <c:v>69.2</c:v>
                </c:pt>
                <c:pt idx="24">
                  <c:v>70.400000000000006</c:v>
                </c:pt>
                <c:pt idx="32">
                  <c:v>72.099999999999994</c:v>
                </c:pt>
              </c:numCache>
            </c:numRef>
          </c:xVal>
          <c:yVal>
            <c:numRef>
              <c:f>公会計指標分析・財政指標組合せ分析表!$BP$51:$DC$51</c:f>
              <c:numCache>
                <c:formatCode>#,##0.0;"▲ "#,##0.0</c:formatCode>
                <c:ptCount val="40"/>
                <c:pt idx="8">
                  <c:v>136.5</c:v>
                </c:pt>
                <c:pt idx="16">
                  <c:v>132.19999999999999</c:v>
                </c:pt>
                <c:pt idx="24">
                  <c:v>138.6</c:v>
                </c:pt>
                <c:pt idx="32">
                  <c:v>127.7</c:v>
                </c:pt>
              </c:numCache>
            </c:numRef>
          </c:yVal>
          <c:smooth val="0"/>
          <c:extLst>
            <c:ext xmlns:c16="http://schemas.microsoft.com/office/drawing/2014/chart" uri="{C3380CC4-5D6E-409C-BE32-E72D297353CC}">
              <c16:uniqueId val="{00000009-1AF6-417B-A514-9DE0618656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{D2AEDB24-CA6D-4E10-9880-8A3E189D5951}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AF6-417B-A514-9DE0618656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{24D36919-4532-407E-AD0B-54BA04E54B82}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F6-417B-A514-9DE0618656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{EDAA36ED-F9FC-4F1A-BFE8-99857790209F}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F6-417B-A514-9DE0618656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{ED211798-87DE-4D2D-9737-6A580410D0BC}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F6-417B-A514-9DE0618656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{1B17367B-E4EB-485F-B118-77891E6C43D8}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F6-417B-A514-9DE061865675}"/>
                </c:ext>
              </c:extLst>
            </c:dLbl>
            <c:dLbl>
              <c:idx val="8"/>
              <c:layout>
                <c:manualLayout>
                  <c:x val="-3.318342005549014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{5F4C0CBA-67D1-4EBE-862B-6EBF4F74D791}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AF6-417B-A514-9DE061865675}"/>
                </c:ext>
              </c:extLst>
            </c:dLbl>
            <c:dLbl>
              <c:idx val="16"/>
              <c:layout>
                <c:manualLayout>
                  <c:x val="-3.110698088365449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{1C44C707-9B11-407D-9BEB-15296C920D2B}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AF6-417B-A514-9DE061865675}"/>
                </c:ext>
              </c:extLst>
            </c:dLbl>
            <c:dLbl>
              <c:idx val="24"/>
              <c:layout>
                <c:manualLayout>
                  <c:x val="-2.599655247027830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{B7A38077-4337-4292-8164-EFA2D3A2F550}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AF6-417B-A514-9DE061865675}"/>
                </c:ext>
              </c:extLst>
            </c:dLbl>
            <c:dLbl>
              <c:idx val="32"/>
              <c:layout>
                <c:manualLayout>
                  <c:x val="-3.816439864952829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{E1A4DCBB-C7D3-4C2B-9550-ED2FA75E3681}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AF6-417B-A514-9DE0618656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1AF6-417B-A514-9DE061865675}"/>
            </c:ext>
          </c:extLst>
        </c:ser>
        <c:dLbls>
          <c:showLegendKey val="0"/>
          <c:showVal val="1"/>
          <c:showCatName val="0"/>
          <c:showSerName val="0"/>
          <c:showPercent val="0"/>
          <c:showBubbleSize val="0"/>
        </c:dLbls>
        <c:axId val="46179840"/>
        <c:axId val="46181760"/>
      </c:scatterChart>
      <c:valAx>
        <c:axId val="46179840"/>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{2BA5B5A5-531D-445D-B6AD-1F0694BC6B91}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AA-4D40-A18B-90F07BBCB9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{1D0EC2FF-0B8B-4AF6-B63C-54EE64C3071E}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A-4D40-A18B-90F07BBCB9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{6335C725-85D0-4B88-A101-25E9E77A7FA5}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A-4D40-A18B-90F07BBCB9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{0F96D5BD-59D5-4947-907F-CA46265B3AAA}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A-4D40-A18B-90F07BBCB9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{D7199662-FAA2-4FB2-912C-5FCE320A534C}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A-4D40-A18B-90F07BBCB91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{C9FFED99-8C2A-4EB0-9873-12CB0AA7ADE8}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AA-4D40-A18B-90F07BBCB91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{5F572960-02A5-4123-ABC0-DDBD2B1E0EED}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AA-4D40-A18B-90F07BBCB91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{F3C21BBD-4BA4-44B7-AD0F-5E55CEF00D06}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AA-4D40-A18B-90F07BBCB91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{C6B82636-2319-4F89-8658-87AD4D5E1409}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AA-4D40-A18B-90F07BBCB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13.4</c:v>
                </c:pt>
                <c:pt idx="16">
                  <c:v>12.9</c:v>
                </c:pt>
                <c:pt idx="24">
                  <c:v>14</c:v>
                </c:pt>
                <c:pt idx="32">
                  <c:v>15</c:v>
                </c:pt>
              </c:numCache>
            </c:numRef>
          </c:xVal>
          <c:yVal>
            <c:numRef>
              <c:f>公会計指標分析・財政指標組合せ分析表!$BP$73:$DC$73</c:f>
              <c:numCache>
                <c:formatCode>#,##0.0;"▲ "#,##0.0</c:formatCode>
                <c:ptCount val="40"/>
                <c:pt idx="0">
                  <c:v>126.9</c:v>
                </c:pt>
                <c:pt idx="8">
                  <c:v>136.5</c:v>
                </c:pt>
                <c:pt idx="16">
                  <c:v>132.19999999999999</c:v>
                </c:pt>
                <c:pt idx="24">
                  <c:v>138.6</c:v>
                </c:pt>
                <c:pt idx="32">
                  <c:v>127.7</c:v>
                </c:pt>
              </c:numCache>
            </c:numRef>
          </c:yVal>
          <c:smooth val="0"/>
          <c:extLst>
            <c:ext xmlns:c16="http://schemas.microsoft.com/office/drawing/2014/chart" uri="{C3380CC4-5D6E-409C-BE32-E72D297353CC}">
              <c16:uniqueId val="{00000009-E5AA-4D40-A18B-90F07BBCB9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083381338674320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{D53BA467-6863-41A9-B569-C158F474D648}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AA-4D40-A18B-90F07BBCB9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{ECA2946B-A5E2-4A00-84CA-C5FA921211AA}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A-4D40-A18B-90F07BBCB9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{1F221D8B-F662-4DB9-B21C-C999B2D05975}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A-4D40-A18B-90F07BBCB9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{8A0E7197-AAB5-4140-B5CF-FBB050AD8EED}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A-4D40-A18B-90F07BBCB9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{E395F99E-E95E-48C2-99F1-5E961ECA347C}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A-4D40-A18B-90F07BBCB917}"/>
                </c:ext>
              </c:extLst>
            </c:dLbl>
            <c:dLbl>
              <c:idx val="8"/>
              <c:layout>
                <c:manualLayout>
                  <c:x val="0"/>
                  <c:y val="3.32272877655905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{087B0047-12DF-4245-AD30-B4F00D4FB090}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AA-4D40-A18B-90F07BBCB917}"/>
                </c:ext>
              </c:extLst>
            </c:dLbl>
            <c:dLbl>
              <c:idx val="16"/>
              <c:layout>
                <c:manualLayout>
                  <c:x val="0"/>
                  <c:y val="-1.112879108052781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{625F966C-BA5B-4B20-B42B-DD7851DDE466}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AA-4D40-A18B-90F07BBCB917}"/>
                </c:ext>
              </c:extLst>
            </c:dLbl>
            <c:dLbl>
              <c:idx val="24"/>
              <c:layout>
                <c:manualLayout>
                  <c:x val="0"/>
                  <c:y val="-5.3258529481673257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{D59D68E6-79C4-4A13-B29F-9223DF22B9BC}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AA-4D40-A18B-90F07BBCB917}"/>
                </c:ext>
              </c:extLst>
            </c:dLbl>
            <c:dLbl>
              <c:idx val="32"/>
              <c:layout>
                <c:manualLayout>
                  <c:x val="0"/>
                  <c:y val="1.40623683563405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{643B86EA-FA63-4A32-8086-E987D609F904}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AA-4D40-A18B-90F07BBCB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E5AA-4D40-A18B-90F07BBCB917}"/>
            </c:ext>
          </c:extLst>
        </c:ser>
        <c:dLbls>
          <c:showLegendKey val="0"/>
          <c:showVal val="1"/>
          <c:showCatName val="0"/>
          <c:showSerName val="0"/>
          <c:showPercent val="0"/>
          <c:showBubbleSize val="0"/>
        </c:dLbls>
        <c:axId val="84219776"/>
        <c:axId val="84234240"/>
      </c:scatterChart>
      <c:valAx>
        <c:axId val="84219776"/>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実質公債費比率（分子）構造で大きなウェイトを占めている元利償還金であるが、これは平成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年度から</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年度にかけて建設した摩周厚生病院への補助、学校建設、公営住宅建替事業等によるものである。</a:t>
          </a:r>
          <a:endParaRPr lang="ja-JP" altLang="ja-JP" sz="120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年度に実施した摩周観光交流館整備事業や弟子屈中学校改築事業による影響により平成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年度は再び悪化した。</a:t>
          </a:r>
          <a:endParaRPr lang="ja-JP" altLang="ja-JP" sz="1200">
            <a:effectLst/>
          </a:endParaRPr>
        </a:p>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からの</a:t>
          </a:r>
          <a:r>
            <a:rPr kumimoji="1" lang="ja-JP" altLang="ja-JP" sz="1050">
              <a:solidFill>
                <a:schemeClr val="dk1"/>
              </a:solidFill>
              <a:effectLst/>
              <a:latin typeface="+mn-lt"/>
              <a:ea typeface="+mn-ea"/>
              <a:cs typeface="+mn-cs"/>
            </a:rPr>
            <a:t>老人ホーム移転改築事業</a:t>
          </a:r>
          <a:r>
            <a:rPr kumimoji="1" lang="ja-JP" altLang="en-US" sz="1050">
              <a:solidFill>
                <a:schemeClr val="dk1"/>
              </a:solidFill>
              <a:effectLst/>
              <a:latin typeface="+mn-lt"/>
              <a:ea typeface="+mn-ea"/>
              <a:cs typeface="+mn-cs"/>
            </a:rPr>
            <a:t>の償還</a:t>
          </a:r>
          <a:r>
            <a:rPr kumimoji="1" lang="ja-JP" altLang="ja-JP" sz="1050">
              <a:solidFill>
                <a:schemeClr val="dk1"/>
              </a:solidFill>
              <a:effectLst/>
              <a:latin typeface="+mn-lt"/>
              <a:ea typeface="+mn-ea"/>
              <a:cs typeface="+mn-cs"/>
            </a:rPr>
            <a:t>開始</a:t>
          </a:r>
          <a:r>
            <a:rPr kumimoji="1" lang="ja-JP" altLang="en-US" sz="1050">
              <a:solidFill>
                <a:schemeClr val="dk1"/>
              </a:solidFill>
              <a:effectLst/>
              <a:latin typeface="+mn-lt"/>
              <a:ea typeface="+mn-ea"/>
              <a:cs typeface="+mn-cs"/>
            </a:rPr>
            <a:t>により</a:t>
          </a:r>
          <a:r>
            <a:rPr kumimoji="1" lang="ja-JP" altLang="ja-JP" sz="1050">
              <a:solidFill>
                <a:schemeClr val="dk1"/>
              </a:solidFill>
              <a:effectLst/>
              <a:latin typeface="+mn-lt"/>
              <a:ea typeface="+mn-ea"/>
              <a:cs typeface="+mn-cs"/>
            </a:rPr>
            <a:t>、元利償還金及び実質公債費比率</a:t>
          </a:r>
          <a:r>
            <a:rPr kumimoji="1" lang="ja-JP" altLang="en-US" sz="1050">
              <a:solidFill>
                <a:schemeClr val="dk1"/>
              </a:solidFill>
              <a:effectLst/>
              <a:latin typeface="+mn-lt"/>
              <a:ea typeface="+mn-ea"/>
              <a:cs typeface="+mn-cs"/>
            </a:rPr>
            <a:t>の高止まりの状況が続く</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今後は、消防庁舎改築事業などの元金償還も開始するが起債額の抑制といった財政規律に則り比率の改善に努めていく。</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年度実施の老人ホーム移転改築事業の起債償還が始まる平成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a:t>
          </a:r>
          <a:r>
            <a:rPr kumimoji="1" lang="ja-JP" altLang="ja-JP" sz="1050">
              <a:solidFill>
                <a:schemeClr val="dk1"/>
              </a:solidFill>
              <a:effectLst/>
              <a:latin typeface="+mn-lt"/>
              <a:ea typeface="+mn-ea"/>
              <a:cs typeface="+mn-cs"/>
            </a:rPr>
            <a:t>、過疎対策事業債の普通交付税措置額分以外</a:t>
          </a:r>
          <a:r>
            <a:rPr kumimoji="1" lang="en-US" altLang="ja-JP" sz="1050">
              <a:solidFill>
                <a:schemeClr val="dk1"/>
              </a:solidFill>
              <a:effectLst/>
              <a:latin typeface="+mn-lt"/>
              <a:ea typeface="+mn-ea"/>
              <a:cs typeface="+mn-cs"/>
            </a:rPr>
            <a:t>(80</a:t>
          </a:r>
          <a:r>
            <a:rPr kumimoji="1" lang="ja-JP" altLang="ja-JP" sz="1050">
              <a:solidFill>
                <a:schemeClr val="dk1"/>
              </a:solidFill>
              <a:effectLst/>
              <a:latin typeface="+mn-lt"/>
              <a:ea typeface="+mn-ea"/>
              <a:cs typeface="+mn-cs"/>
            </a:rPr>
            <a:t>百万円）を目標に積立を実施しているところ。地方債の償還開始とともに見合い額を繰入する予定である。</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ja-JP" sz="1100">
              <a:solidFill>
                <a:schemeClr val="dk1"/>
              </a:solidFill>
              <a:effectLst/>
              <a:latin typeface="+mn-lt"/>
              <a:ea typeface="+mn-ea"/>
              <a:cs typeface="+mn-cs"/>
            </a:rPr>
            <a:t>今後は公営住宅建替事業等により比率が上昇することが考えられる。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北海道弟子屈町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・景気の動向による法人関係税等の変動（財政調整基金）</a:t>
          </a:r>
          <a:endParaRPr lang="ja-JP" altLang="ja-JP" sz="1600">
            <a:effectLst/>
          </a:endParaRPr>
        </a:p>
        <a:p>
          <a:r>
            <a:rPr kumimoji="1" lang="ja-JP" altLang="ja-JP" sz="1200">
              <a:solidFill>
                <a:schemeClr val="dk1"/>
              </a:solidFill>
              <a:effectLst/>
              <a:latin typeface="+mn-lt"/>
              <a:ea typeface="+mn-ea"/>
              <a:cs typeface="+mn-cs"/>
            </a:rPr>
            <a:t>・国庫補助事業等における交付金増減による事業量の変動（財政調整基金）</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年度地方債償還見合い分の</a:t>
          </a:r>
          <a:r>
            <a:rPr kumimoji="1" lang="en-US" altLang="ja-JP" sz="1200">
              <a:solidFill>
                <a:schemeClr val="dk1"/>
              </a:solidFill>
              <a:effectLst/>
              <a:latin typeface="+mn-lt"/>
              <a:ea typeface="+mn-ea"/>
              <a:cs typeface="+mn-cs"/>
            </a:rPr>
            <a:t>10,000</a:t>
          </a:r>
          <a:r>
            <a:rPr kumimoji="1" lang="ja-JP" altLang="ja-JP" sz="1200">
              <a:solidFill>
                <a:schemeClr val="dk1"/>
              </a:solidFill>
              <a:effectLst/>
              <a:latin typeface="+mn-lt"/>
              <a:ea typeface="+mn-ea"/>
              <a:cs typeface="+mn-cs"/>
            </a:rPr>
            <a:t>万円を繰入したことによる減少（減債基金）</a:t>
          </a:r>
          <a:endParaRPr lang="ja-JP" altLang="ja-JP" sz="1600">
            <a:effectLst/>
          </a:endParaRPr>
        </a:p>
        <a:p>
          <a:r>
            <a:rPr kumimoji="1" lang="ja-JP" altLang="ja-JP" sz="1200">
              <a:solidFill>
                <a:schemeClr val="dk1"/>
              </a:solidFill>
              <a:effectLst/>
              <a:latin typeface="+mn-lt"/>
              <a:ea typeface="+mn-ea"/>
              <a:cs typeface="+mn-cs"/>
            </a:rPr>
            <a:t>・ふるさと納税の増加による（まちづくり応援基金　その他特定目的基金）</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・まちづくり応援基金～魅力あるまちづくりを推進して町民や寄付者が思い描くまちの将来像を実現することを目的とするもの</a:t>
          </a:r>
          <a:endParaRPr lang="ja-JP" altLang="ja-JP" sz="1400">
            <a:effectLst/>
          </a:endParaRPr>
        </a:p>
        <a:p>
          <a:r>
            <a:rPr kumimoji="1" lang="ja-JP" altLang="ja-JP" sz="1100">
              <a:solidFill>
                <a:schemeClr val="dk1"/>
              </a:solidFill>
              <a:effectLst/>
              <a:latin typeface="+mn-lt"/>
              <a:ea typeface="+mn-ea"/>
              <a:cs typeface="+mn-cs"/>
            </a:rPr>
            <a:t>・社会福祉整備基金～児童、母子、老人及び心身障害者等の福祉に関する施設の建設、営繕並びに福祉施策の実施に要するもの</a:t>
          </a:r>
          <a:endParaRPr lang="ja-JP" altLang="ja-JP" sz="1400">
            <a:effectLst/>
          </a:endParaRPr>
        </a:p>
        <a:p>
          <a:r>
            <a:rPr kumimoji="1" lang="ja-JP" altLang="ja-JP" sz="1100">
              <a:solidFill>
                <a:schemeClr val="dk1"/>
              </a:solidFill>
              <a:effectLst/>
              <a:latin typeface="+mn-lt"/>
              <a:ea typeface="+mn-ea"/>
              <a:cs typeface="+mn-cs"/>
            </a:rPr>
            <a:t>・地域産業振興基金～観光や商工、農業、町の特性を活かした産業に関する施設の建設及び整備、企業の育成、雇用の確保など産業振興に要するもの</a:t>
          </a:r>
          <a:endParaRPr lang="ja-JP" altLang="ja-JP" sz="1400">
            <a:effectLst/>
          </a:endParaRPr>
        </a:p>
        <a:p>
          <a:r>
            <a:rPr kumimoji="1" lang="ja-JP" altLang="ja-JP" sz="1100">
              <a:solidFill>
                <a:schemeClr val="dk1"/>
              </a:solidFill>
              <a:effectLst/>
              <a:latin typeface="+mn-lt"/>
              <a:ea typeface="+mn-ea"/>
              <a:cs typeface="+mn-cs"/>
            </a:rPr>
            <a:t>・社会教育振興基金～社会教育や町民の文化、スポーツの普及に関する施設の建設及び振興に要するもの</a:t>
          </a:r>
          <a:endParaRPr lang="ja-JP" altLang="ja-JP" sz="1400">
            <a:effectLst/>
          </a:endParaRPr>
        </a:p>
        <a:p>
          <a:r>
            <a:rPr kumimoji="1" lang="ja-JP" altLang="ja-JP" sz="1100">
              <a:solidFill>
                <a:schemeClr val="dk1"/>
              </a:solidFill>
              <a:effectLst/>
              <a:latin typeface="+mn-lt"/>
              <a:ea typeface="+mn-ea"/>
              <a:cs typeface="+mn-cs"/>
            </a:rPr>
            <a:t>・環境にやさしい町づくり基金～</a:t>
          </a:r>
          <a:r>
            <a:rPr lang="ja-JP" altLang="ja-JP" sz="1100">
              <a:solidFill>
                <a:schemeClr val="dk1"/>
              </a:solidFill>
              <a:effectLst/>
              <a:latin typeface="+mn-lt"/>
              <a:ea typeface="+mn-ea"/>
              <a:cs typeface="+mn-cs"/>
            </a:rPr>
            <a:t>摩周湖、屈斜路湖及びその他自然資源の環境保全に要するもの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・その他特定目的基金については、各種施策実行のため定期的な繰入を行っており</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百万円程度を推移していたが、ふるさと納税分に対応するために創設したまちづくり応援基金において、</a:t>
          </a:r>
          <a:r>
            <a:rPr kumimoji="1" lang="ja-JP" altLang="en-US" sz="1100">
              <a:solidFill>
                <a:schemeClr val="dk1"/>
              </a:solidFill>
              <a:effectLst/>
              <a:latin typeface="+mn-lt"/>
              <a:ea typeface="+mn-ea"/>
              <a:cs typeface="+mn-cs"/>
            </a:rPr>
            <a:t>令和元年度も堅調を維持し</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百万の積み立てを実施した。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・まちづくり応援基金を有効に活用して各種施策を実施するため、当該基金の増加を目指す。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・景気の動向による法人関係税等の変動</a:t>
          </a:r>
          <a:endParaRPr lang="ja-JP" altLang="ja-JP" sz="1600">
            <a:effectLst/>
          </a:endParaRPr>
        </a:p>
        <a:p>
          <a:r>
            <a:rPr kumimoji="1" lang="ja-JP" altLang="ja-JP" sz="1200">
              <a:solidFill>
                <a:schemeClr val="dk1"/>
              </a:solidFill>
              <a:effectLst/>
              <a:latin typeface="+mn-lt"/>
              <a:ea typeface="+mn-ea"/>
              <a:cs typeface="+mn-cs"/>
            </a:rPr>
            <a:t>・国庫補助事業等における交付金増減による事業量の変動</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・財政調整基金の残高は、災害への備え等のため標準財政規模の１０％程度を目標に５億円程度を積み立てることとしている。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年度地方債償還</a:t>
          </a:r>
          <a:r>
            <a:rPr kumimoji="1" lang="ja-JP" altLang="en-US" sz="1200">
              <a:solidFill>
                <a:schemeClr val="dk1"/>
              </a:solidFill>
              <a:effectLst/>
              <a:latin typeface="+mn-lt"/>
              <a:ea typeface="+mn-ea"/>
              <a:cs typeface="+mn-cs"/>
            </a:rPr>
            <a:t>及び大型施設の償還費用見合い分の</a:t>
          </a:r>
          <a:r>
            <a:rPr kumimoji="1" lang="en-US" altLang="ja-JP" sz="1200">
              <a:solidFill>
                <a:schemeClr val="dk1"/>
              </a:solidFill>
              <a:effectLst/>
              <a:latin typeface="+mn-lt"/>
              <a:ea typeface="+mn-ea"/>
              <a:cs typeface="+mn-cs"/>
            </a:rPr>
            <a:t>10,000</a:t>
          </a:r>
          <a:r>
            <a:rPr kumimoji="1" lang="ja-JP" altLang="ja-JP" sz="1200">
              <a:solidFill>
                <a:schemeClr val="dk1"/>
              </a:solidFill>
              <a:effectLst/>
              <a:latin typeface="+mn-lt"/>
              <a:ea typeface="+mn-ea"/>
              <a:cs typeface="+mn-cs"/>
            </a:rPr>
            <a:t>万円を繰入したことによる減少</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・平成３０年度から始ま</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養護老人ホーム建設事業（過疎対策事業債）の償還に備えて、毎年度</a:t>
          </a:r>
          <a:r>
            <a:rPr kumimoji="1" lang="en-US" altLang="ja-JP" sz="1200">
              <a:solidFill>
                <a:schemeClr val="dk1"/>
              </a:solidFill>
              <a:effectLst/>
              <a:latin typeface="+mn-lt"/>
              <a:ea typeface="+mn-ea"/>
              <a:cs typeface="+mn-cs"/>
            </a:rPr>
            <a:t>8,000</a:t>
          </a:r>
          <a:r>
            <a:rPr kumimoji="1" lang="ja-JP" altLang="ja-JP" sz="12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程度</a:t>
          </a:r>
          <a:r>
            <a:rPr kumimoji="1" lang="ja-JP" altLang="ja-JP" sz="1200">
              <a:solidFill>
                <a:schemeClr val="dk1"/>
              </a:solidFill>
              <a:effectLst/>
              <a:latin typeface="+mn-lt"/>
              <a:ea typeface="+mn-ea"/>
              <a:cs typeface="+mn-cs"/>
            </a:rPr>
            <a:t>の取り崩しを予定している。</a:t>
          </a:r>
          <a:endParaRPr lang="ja-JP" altLang="ja-JP" sz="1600">
            <a:effectLst/>
          </a:endParaRPr>
        </a:p>
        <a:p>
          <a:r>
            <a:rPr kumimoji="1" lang="ja-JP" altLang="ja-JP" sz="1200">
              <a:solidFill>
                <a:schemeClr val="dk1"/>
              </a:solidFill>
              <a:effectLst/>
              <a:latin typeface="+mn-lt"/>
              <a:ea typeface="+mn-ea"/>
              <a:cs typeface="+mn-cs"/>
            </a:rPr>
            <a:t>・今後も決算剰余金が発生した場合は減債基金へ積立て償還への備えとする。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C15A9B-5073-4C96-99B8-0516E87E4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680DFE-92D0-407F-AD62-EED3B4469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013C86D-F88B-4456-B703-494FAEBFB1A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646847D-367F-4E11-BC23-BF48CB47B5F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144659-E651-4CF7-AE5F-01B9996CBF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3A0D64-20C3-43AB-8CF5-956DB773EC8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6BA143-A686-46D1-9C96-0BEED1CA353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A921CE-6A5A-4270-BFD5-752DE2CFE1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0115F28-DDDC-4447-8102-6A1C2764A23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F352B32-1659-4205-9578-A309049831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91B8BDF-B640-4AB2-BE4F-EE0F3619B9F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C6230E0-FD10-47ED-A603-166FAB5518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A9BA8C-8FA7-4618-9F08-C5EF2CFD21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8E3C9B7-DA48-4BB8-AB0B-CD1AF69D0E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51674E8-1041-481D-A3ED-E7B3E1012E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86E9EA9-30D5-4BBA-BB1E-9DB98CEE43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3AF15EA-16F0-479F-B424-DE1E78D405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2525E3B-9916-407C-8A51-D2CA9B2660B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71186D9-D6AB-4D1A-8B0B-2EEAE9093A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EA4339C-4105-4448-8486-FED0D582A8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AB4C7CD-3FF4-4092-8186-689C16F8E4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3790A4B-5C71-4383-90AE-2B08EE763D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75637D-FEC2-47F6-9AC6-0C2B079B39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C245292-8C6A-4D30-B581-6F104DC5900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B67193D-1826-42D3-BEC0-A986C5C4468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FA60230-351F-4E28-BA39-8FC9D05F349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7D4626-BECB-4A5D-9BF4-3A33D49BC65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C1FA64-17DE-4500-82EE-04F9AB9DC7E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41797ED-D39D-402D-8682-757D590AB6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A874889-79AE-4DF2-8531-1C17D488E10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CFAB6DE-04BF-4BA3-8691-26F79822BDB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0D4A32A-7D22-413E-9308-1251D266FB3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2C45F3-D2E9-4FCE-86F2-BDCE2B669B1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9BB1630-126F-4A08-8354-BED2278D0DA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FA3E294-78C0-496D-999D-2BFA60EF8A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18BCB47-9F46-4E81-853C-CB9C7E46650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3E64379-E1F4-4448-848E-18FD270C54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BC693A6-10C9-4833-A228-55BE5D77FB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BEA145B-0B6D-42BE-B062-B792E6765C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E4876E5-4331-43FB-AA53-50F8EB98B01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6701DA8-2D20-4587-AA47-CDC23EAC24D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735D2DF-5B67-492D-A406-B6D456CDD34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45EE6D5-2D38-4E68-AF3C-FB9E5AA4EC5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2E5A37A-510C-4639-B4B2-8FB24DE429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17C6842-5C70-48F6-A49F-8FE95AB5D98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1B583CB-42FB-448F-9C66-2DA15F4251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DB2D15B-2823-4C14-8915-2BB4111622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公共施設等総合管理計画に基づき、計画的な施設更新を実施しているが、当町の財政状況などを勘案すると類似団体に比べ、スローペースであり全国平均・北海道平均を上回っている結果となった。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D9872C5-59CC-45EE-815A-60B82680F79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696D7FB-FAFC-4DC7-ACDD-5054A443EF0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4AB6F6D-52FA-4AD7-8B0A-25E39CFA295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AF36714-3E49-4F89-A477-8FC99F27B4D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2F7D082-D78F-484D-9CB0-51446A2972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3EA1782-D623-4B73-B378-24606DD8BD6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1FC2C81-A489-4FE3-A577-05B1FD14D11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1343645-FD80-4D62-BCF3-99491AFB86B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E65532E-7E57-4D72-A80E-FAB2D063BC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BF4B3EE-4531-42AA-B4D8-292F38E8868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6583D49-F114-4473-8D72-07DD0B80E6F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F2A4EB2-CE63-4AF4-B396-A92FF01A567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1A3595D-1735-4C9D-A3F8-6F948D3AF2E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F8BAF4A-5315-4413-91A9-C6999CEF84B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9A41F50-E064-41F2-B2B8-9D2E58DDA8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6BD82E-AD6B-43FD-98FA-81CDA35F85C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AFCF40A-317F-46F7-A95F-E7BC3BDC1C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07B00E1-6BED-4E2B-AB0D-5ADA7CEC5D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11170CDA-8C97-453D-B202-886E2C490095}"/>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3BE8A26C-6F01-4B19-B6B6-DD04E49E570B}"/>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DF286997-28E6-4FA1-965A-0AE15D4483FF}"/>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8535CB8C-A23C-4D1F-B49F-C0B8BECFFEA2}"/>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D4AC6046-F7AC-42E5-A939-D02468FBAE3F}"/>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B69BFF31-9C67-40CF-9C73-B0EF34B6DD75}"/>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A7F10985-E125-410B-AB63-617527870298}"/>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0E1D0834-3A34-418B-806C-63C33E5B147F}"/>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2E230AE5-8D9A-4CA0-8D06-9C77A48D2FAB}"/>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F4F3B71A-8BD7-45A6-929B-50CB4513D068}"/>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A6A775D8-CE7E-4AAD-AC0D-557F6513F44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C0F71A8-8BA8-4566-A48F-C9C21F58E2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03724BD-FFD7-464E-8EDF-F030758989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9E16065-A775-4E7D-8722-4E0D8BE488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95042B9-6390-409C-948A-1BE4BA3A25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756AC54-0FB6-46B5-AD75-FC73E8A192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83" name="楕円 82">
          <a:extLst>
            <a:ext uri="{FF2B5EF4-FFF2-40B4-BE49-F238E27FC236}">
              <a16:creationId xmlns:a16="http://schemas.microsoft.com/office/drawing/2014/main" id="{E3226699-6EF6-4734-9EC6-666209015462}"/>
            </a:ext>
          </a:extLst>
        </xdr:cNvPr>
        <xdr:cNvSpPr/>
      </xdr:nvSpPr>
      <xdr:spPr>
        <a:xfrm>
          <a:off x="4711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92636</xdr:rowOff>
    </xdr:from>
    <xdr:ext cx="405111" cy="259045"/>
    <xdr:sp macro="" textlink="">
      <xdr:nvSpPr>
        <xdr:cNvPr id="84" name="有形固定資産減価償却率該当値テキスト">
          <a:extLst>
            <a:ext uri="{FF2B5EF4-FFF2-40B4-BE49-F238E27FC236}">
              <a16:creationId xmlns:a16="http://schemas.microsoft.com/office/drawing/2014/main" id="{56DB8283-D876-476B-B211-7635F35B53EE}"/>
            </a:ext>
          </a:extLst>
        </xdr:cNvPr>
        <xdr:cNvSpPr txBox="1"/>
      </xdr:nvSpPr>
      <xdr:spPr>
        <a:xfrm>
          <a:off x="4813300" y="617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85" name="楕円 84">
          <a:extLst>
            <a:ext uri="{FF2B5EF4-FFF2-40B4-BE49-F238E27FC236}">
              <a16:creationId xmlns:a16="http://schemas.microsoft.com/office/drawing/2014/main" id="{160D29F6-6A0D-4335-8E7C-6AA2B778122E}"/>
            </a:ext>
          </a:extLst>
        </xdr:cNvPr>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31</xdr:row>
      <xdr:rowOff>165009</xdr:rowOff>
    </xdr:to>
    <xdr:cxnSp macro="">
      <xdr:nvCxnSpPr>
        <xdr:cNvPr id="86" name="直線コネクタ 85">
          <a:extLst>
            <a:ext uri="{FF2B5EF4-FFF2-40B4-BE49-F238E27FC236}">
              <a16:creationId xmlns:a16="http://schemas.microsoft.com/office/drawing/2014/main" id="{DB627681-FD01-41FD-AEBD-C90408DD6E8E}"/>
            </a:ext>
          </a:extLst>
        </xdr:cNvPr>
        <xdr:cNvCxnSpPr/>
      </xdr:nvCxnSpPr>
      <xdr:spPr>
        <a:xfrm>
          <a:off x="4051300" y="619905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7" name="楕円 86">
          <a:extLst>
            <a:ext uri="{FF2B5EF4-FFF2-40B4-BE49-F238E27FC236}">
              <a16:creationId xmlns:a16="http://schemas.microsoft.com/office/drawing/2014/main" id="{0199BE51-D521-4400-8C04-10B8EEF2C5B8}"/>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112576</xdr:rowOff>
    </xdr:to>
    <xdr:cxnSp macro="">
      <xdr:nvCxnSpPr>
        <xdr:cNvPr id="88" name="直線コネクタ 87">
          <a:extLst>
            <a:ext uri="{FF2B5EF4-FFF2-40B4-BE49-F238E27FC236}">
              <a16:creationId xmlns:a16="http://schemas.microsoft.com/office/drawing/2014/main" id="{A3BB5914-8F36-4CBE-B3FD-D569C4A8179D}"/>
            </a:ext>
          </a:extLst>
        </xdr:cNvPr>
        <xdr:cNvCxnSpPr/>
      </xdr:nvCxnSpPr>
      <xdr:spPr>
        <a:xfrm>
          <a:off x="3289300" y="616204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9" name="楕円 88">
          <a:extLst>
            <a:ext uri="{FF2B5EF4-FFF2-40B4-BE49-F238E27FC236}">
              <a16:creationId xmlns:a16="http://schemas.microsoft.com/office/drawing/2014/main" id="{79AF8D39-EC92-432B-A7BF-0F082C5E848D}"/>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75565</xdr:rowOff>
    </xdr:to>
    <xdr:cxnSp macro="">
      <xdr:nvCxnSpPr>
        <xdr:cNvPr id="90" name="直線コネクタ 89">
          <a:extLst>
            <a:ext uri="{FF2B5EF4-FFF2-40B4-BE49-F238E27FC236}">
              <a16:creationId xmlns:a16="http://schemas.microsoft.com/office/drawing/2014/main" id="{00AD64B0-0B85-42B5-8899-997E61FF721B}"/>
            </a:ext>
          </a:extLst>
        </xdr:cNvPr>
        <xdr:cNvCxnSpPr/>
      </xdr:nvCxnSpPr>
      <xdr:spPr>
        <a:xfrm>
          <a:off x="2527300" y="61281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1" name="n_1aveValue有形固定資産減価償却率">
          <a:extLst>
            <a:ext uri="{FF2B5EF4-FFF2-40B4-BE49-F238E27FC236}">
              <a16:creationId xmlns:a16="http://schemas.microsoft.com/office/drawing/2014/main" id="{8913A63E-8B73-4D1F-91CD-65940CC7CD10}"/>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2" name="n_2aveValue有形固定資産減価償却率">
          <a:extLst>
            <a:ext uri="{FF2B5EF4-FFF2-40B4-BE49-F238E27FC236}">
              <a16:creationId xmlns:a16="http://schemas.microsoft.com/office/drawing/2014/main" id="{68DAAE6A-3B91-40B4-A8FA-9A7D10593639}"/>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3" name="n_3aveValue有形固定資産減価償却率">
          <a:extLst>
            <a:ext uri="{FF2B5EF4-FFF2-40B4-BE49-F238E27FC236}">
              <a16:creationId xmlns:a16="http://schemas.microsoft.com/office/drawing/2014/main" id="{F5E00A2C-D6F6-4C84-BDFD-C0098C025619}"/>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64656E89-69EE-4A6D-AC43-CC4781BCEBF6}"/>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95" name="n_1mainValue有形固定資産減価償却率">
          <a:extLst>
            <a:ext uri="{FF2B5EF4-FFF2-40B4-BE49-F238E27FC236}">
              <a16:creationId xmlns:a16="http://schemas.microsoft.com/office/drawing/2014/main" id="{607C1663-237A-4851-BFAF-701F224D1AA8}"/>
            </a:ext>
          </a:extLst>
        </xdr:cNvPr>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6" name="n_2mainValue有形固定資産減価償却率">
          <a:extLst>
            <a:ext uri="{FF2B5EF4-FFF2-40B4-BE49-F238E27FC236}">
              <a16:creationId xmlns:a16="http://schemas.microsoft.com/office/drawing/2014/main" id="{2FFA3CA1-529E-478F-AA02-46FF18A5EC8D}"/>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7" name="n_3mainValue有形固定資産減価償却率">
          <a:extLst>
            <a:ext uri="{FF2B5EF4-FFF2-40B4-BE49-F238E27FC236}">
              <a16:creationId xmlns:a16="http://schemas.microsoft.com/office/drawing/2014/main" id="{4A9752AE-6703-4E3D-95D1-D9B7F36DA2FA}"/>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949AEB1A-6EF6-4F09-9E34-EE454DF3DC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7C64E531-CB8E-4E8B-88DA-6D1CBD295FA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EB0BF0C3-778B-413F-B893-627E6AA9A3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B3B2B596-A9F9-4983-B22A-8FBD4B4B02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C4B17376-2213-410E-9F79-7A15548408A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BCD58623-D302-4D44-9A41-AD3D678DB8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734A66BC-5904-4A53-BB3F-2042BB47EC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9CEB60F2-CF1C-4E13-AC23-6982274963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36DA7E3-8E28-4631-8B03-CE9C771D93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EBB7A3DB-C8A6-44C1-90B2-2F75A0E56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D86D0AC1-33C5-416A-BBFD-336DE5357E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A9C26F77-FED9-427F-B5A9-006125E77D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BA55D7C8-4556-44BC-906F-8D9D38EF73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起債借入額約３０億円を投じ老人ホーム及び特別養護老人ホームの更新を実施したことにより、地方債元金が大幅に増大したため、全国平均・北海道平均と比較し債務償還比率が高い状況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580D12AD-3F1F-4E06-8E96-62C205AC89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F0D787E0-7426-4FF7-BF02-303B0538E2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BACEAB3-2785-492D-8857-ABE746856D9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FB26CF5D-E5A2-4DD3-9E12-0F95EC62DCE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BF924B26-19F4-4F11-9BE2-268DBD0FAA1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B005C833-47B2-4C11-8676-2CE9774ACC6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4E0F1F4C-FA75-4974-A27A-412D3D7FA42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2C406D59-915C-4E3C-8419-CEC169AF1EC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CE5ADD7-08A1-4E38-9CCA-00250DD3BC7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CB6E8719-3221-4742-9519-5047CAF88FB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46E25EF0-FAFE-4878-873E-C1ABA6CE1C1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4CD01EAE-F1EB-403F-B39F-A8A66A2C1B5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3B1E8560-533C-43DF-BC63-DC01DA1374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EDE1D172-40B2-47BB-8EC2-16F169EA82F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B1A701E-989E-499B-85A4-05E7D16AB26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BD568A62-228E-41D1-8E61-3F482495F5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4D61678-E348-4D17-B8E8-40731737E1A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00FB9306-CFCB-4227-A2BA-94E0025AF9B6}"/>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EBD3374C-6FD8-49BB-99D0-2C298CE885E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CEFDA253-D544-44F2-9E90-63FD117C874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70BD262A-C62D-48FD-8131-1D22EC7828B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AD30D433-09EB-4940-8859-E4085DBB9F0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a:extLst>
            <a:ext uri="{FF2B5EF4-FFF2-40B4-BE49-F238E27FC236}">
              <a16:creationId xmlns:a16="http://schemas.microsoft.com/office/drawing/2014/main" id="{07740EFB-5FCE-41D1-8A5C-BB0F9444BB8A}"/>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3B9D3C36-0B29-4295-ACC2-1A5759C646B6}"/>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9E8802C5-4779-4A78-ADF1-6D6E255A46A2}"/>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CB69141D-B13E-4D03-94AC-E764E4E1D0BB}"/>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0F724065-4B38-41B9-8EB3-F0232A04610D}"/>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DCAC7DD8-3E02-4D72-B2D1-D34B63A7FE51}"/>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956B54C-D3AD-46FF-9EA3-9460E41C250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FAACE41-5853-4816-AE41-261D773DCA6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9479DE1-DFE3-4DCF-89FE-DA87CC6093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66B0330-13C6-45A0-9907-FDEB7882CAD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252E6C6-FB7C-4AAF-8AC7-44F9B09059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20822</xdr:rowOff>
    </xdr:from>
    <xdr:to>
      <xdr:col>76</xdr:col>
      <xdr:colOff>73025</xdr:colOff>
      <xdr:row>30</xdr:row>
      <xdr:rowOff>122422</xdr:rowOff>
    </xdr:to>
    <xdr:sp macro="" textlink="">
      <xdr:nvSpPr>
        <xdr:cNvPr id="144" name="楕円 143">
          <a:extLst>
            <a:ext uri="{FF2B5EF4-FFF2-40B4-BE49-F238E27FC236}">
              <a16:creationId xmlns:a16="http://schemas.microsoft.com/office/drawing/2014/main" id="{36EB9208-E4A7-4CCC-A616-5759C8C7B0DE}"/>
            </a:ext>
          </a:extLst>
        </xdr:cNvPr>
        <xdr:cNvSpPr/>
      </xdr:nvSpPr>
      <xdr:spPr>
        <a:xfrm>
          <a:off x="14744700" y="59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170699</xdr:rowOff>
    </xdr:from>
    <xdr:ext cx="469744" cy="259045"/>
    <xdr:sp macro="" textlink="">
      <xdr:nvSpPr>
        <xdr:cNvPr id="145" name="債務償還比率該当値テキスト">
          <a:extLst>
            <a:ext uri="{FF2B5EF4-FFF2-40B4-BE49-F238E27FC236}">
              <a16:creationId xmlns:a16="http://schemas.microsoft.com/office/drawing/2014/main" id="{7D9A29C2-A55F-471E-B783-FAE9252B1347}"/>
            </a:ext>
          </a:extLst>
        </xdr:cNvPr>
        <xdr:cNvSpPr txBox="1"/>
      </xdr:nvSpPr>
      <xdr:spPr>
        <a:xfrm>
          <a:off x="14846300" y="591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57833</xdr:rowOff>
    </xdr:from>
    <xdr:to>
      <xdr:col>72</xdr:col>
      <xdr:colOff>123825</xdr:colOff>
      <xdr:row>30</xdr:row>
      <xdr:rowOff>159433</xdr:rowOff>
    </xdr:to>
    <xdr:sp macro="" textlink="">
      <xdr:nvSpPr>
        <xdr:cNvPr id="146" name="楕円 145">
          <a:extLst>
            <a:ext uri="{FF2B5EF4-FFF2-40B4-BE49-F238E27FC236}">
              <a16:creationId xmlns:a16="http://schemas.microsoft.com/office/drawing/2014/main" id="{5913CD50-05E0-4DF3-86A7-5DDF5F869076}"/>
            </a:ext>
          </a:extLst>
        </xdr:cNvPr>
        <xdr:cNvSpPr/>
      </xdr:nvSpPr>
      <xdr:spPr>
        <a:xfrm>
          <a:off x="14033500" y="59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71622</xdr:rowOff>
    </xdr:from>
    <xdr:to>
      <xdr:col>76</xdr:col>
      <xdr:colOff>22225</xdr:colOff>
      <xdr:row>30</xdr:row>
      <xdr:rowOff>108633</xdr:rowOff>
    </xdr:to>
    <xdr:cxnSp macro="">
      <xdr:nvCxnSpPr>
        <xdr:cNvPr id="147" name="直線コネクタ 146">
          <a:extLst>
            <a:ext uri="{FF2B5EF4-FFF2-40B4-BE49-F238E27FC236}">
              <a16:creationId xmlns:a16="http://schemas.microsoft.com/office/drawing/2014/main" id="{7545BCBE-7AAC-49B8-A2CD-1BC75945DFD3}"/>
            </a:ext>
          </a:extLst>
        </xdr:cNvPr>
        <xdr:cNvCxnSpPr/>
      </xdr:nvCxnSpPr>
      <xdr:spPr>
        <a:xfrm flipV="1">
          <a:off x="14084300" y="5986647"/>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129594</xdr:rowOff>
    </xdr:from>
    <xdr:to>
      <xdr:col>68</xdr:col>
      <xdr:colOff>123825</xdr:colOff>
      <xdr:row>31</xdr:row>
      <xdr:rowOff>59744</xdr:rowOff>
    </xdr:to>
    <xdr:sp macro="" textlink="">
      <xdr:nvSpPr>
        <xdr:cNvPr id="148" name="楕円 147">
          <a:extLst>
            <a:ext uri="{FF2B5EF4-FFF2-40B4-BE49-F238E27FC236}">
              <a16:creationId xmlns:a16="http://schemas.microsoft.com/office/drawing/2014/main" id="{28EFBF11-E08B-42B3-A0C8-345EEF903AE3}"/>
            </a:ext>
          </a:extLst>
        </xdr:cNvPr>
        <xdr:cNvSpPr/>
      </xdr:nvSpPr>
      <xdr:spPr>
        <a:xfrm>
          <a:off x="13271500" y="60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108633</xdr:rowOff>
    </xdr:from>
    <xdr:to>
      <xdr:col>72</xdr:col>
      <xdr:colOff>73025</xdr:colOff>
      <xdr:row>31</xdr:row>
      <xdr:rowOff>8944</xdr:rowOff>
    </xdr:to>
    <xdr:cxnSp macro="">
      <xdr:nvCxnSpPr>
        <xdr:cNvPr id="149" name="直線コネクタ 148">
          <a:extLst>
            <a:ext uri="{FF2B5EF4-FFF2-40B4-BE49-F238E27FC236}">
              <a16:creationId xmlns:a16="http://schemas.microsoft.com/office/drawing/2014/main" id="{E6CD1A3A-1DC1-434F-B831-F9C8423A2620}"/>
            </a:ext>
          </a:extLst>
        </xdr:cNvPr>
        <xdr:cNvCxnSpPr/>
      </xdr:nvCxnSpPr>
      <xdr:spPr>
        <a:xfrm flipV="1">
          <a:off x="13322300" y="6023658"/>
          <a:ext cx="762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36999</xdr:rowOff>
    </xdr:from>
    <xdr:to>
      <xdr:col>64</xdr:col>
      <xdr:colOff>123825</xdr:colOff>
      <xdr:row>31</xdr:row>
      <xdr:rowOff>138599</xdr:rowOff>
    </xdr:to>
    <xdr:sp macro="" textlink="">
      <xdr:nvSpPr>
        <xdr:cNvPr id="150" name="楕円 149">
          <a:extLst>
            <a:ext uri="{FF2B5EF4-FFF2-40B4-BE49-F238E27FC236}">
              <a16:creationId xmlns:a16="http://schemas.microsoft.com/office/drawing/2014/main" id="{8C291319-02A5-46BC-9EFF-CB545CCEA4D5}"/>
            </a:ext>
          </a:extLst>
        </xdr:cNvPr>
        <xdr:cNvSpPr/>
      </xdr:nvSpPr>
      <xdr:spPr>
        <a:xfrm>
          <a:off x="12509500" y="61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8944</xdr:rowOff>
    </xdr:from>
    <xdr:to>
      <xdr:col>68</xdr:col>
      <xdr:colOff>73025</xdr:colOff>
      <xdr:row>31</xdr:row>
      <xdr:rowOff>87799</xdr:rowOff>
    </xdr:to>
    <xdr:cxnSp macro="">
      <xdr:nvCxnSpPr>
        <xdr:cNvPr id="151" name="直線コネクタ 150">
          <a:extLst>
            <a:ext uri="{FF2B5EF4-FFF2-40B4-BE49-F238E27FC236}">
              <a16:creationId xmlns:a16="http://schemas.microsoft.com/office/drawing/2014/main" id="{F1492360-E519-473D-BEF4-3455F7A586AA}"/>
            </a:ext>
          </a:extLst>
        </xdr:cNvPr>
        <xdr:cNvCxnSpPr/>
      </xdr:nvCxnSpPr>
      <xdr:spPr>
        <a:xfrm flipV="1">
          <a:off x="12560300" y="6095419"/>
          <a:ext cx="762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131548</xdr:rowOff>
    </xdr:from>
    <xdr:to>
      <xdr:col>60</xdr:col>
      <xdr:colOff>123825</xdr:colOff>
      <xdr:row>31</xdr:row>
      <xdr:rowOff>61698</xdr:rowOff>
    </xdr:to>
    <xdr:sp macro="" textlink="">
      <xdr:nvSpPr>
        <xdr:cNvPr id="152" name="楕円 151">
          <a:extLst>
            <a:ext uri="{FF2B5EF4-FFF2-40B4-BE49-F238E27FC236}">
              <a16:creationId xmlns:a16="http://schemas.microsoft.com/office/drawing/2014/main" id="{E60E5AB4-99A6-40CD-978E-B71C0DDF2356}"/>
            </a:ext>
          </a:extLst>
        </xdr:cNvPr>
        <xdr:cNvSpPr/>
      </xdr:nvSpPr>
      <xdr:spPr>
        <a:xfrm>
          <a:off x="11747500" y="60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10898</xdr:rowOff>
    </xdr:from>
    <xdr:to>
      <xdr:col>64</xdr:col>
      <xdr:colOff>73025</xdr:colOff>
      <xdr:row>31</xdr:row>
      <xdr:rowOff>87799</xdr:rowOff>
    </xdr:to>
    <xdr:cxnSp macro="">
      <xdr:nvCxnSpPr>
        <xdr:cNvPr id="153" name="直線コネクタ 152">
          <a:extLst>
            <a:ext uri="{FF2B5EF4-FFF2-40B4-BE49-F238E27FC236}">
              <a16:creationId xmlns:a16="http://schemas.microsoft.com/office/drawing/2014/main" id="{902DCAA4-38B9-4B49-88B6-C9951EBA3760}"/>
            </a:ext>
          </a:extLst>
        </xdr:cNvPr>
        <xdr:cNvCxnSpPr/>
      </xdr:nvCxnSpPr>
      <xdr:spPr>
        <a:xfrm>
          <a:off x="11798300" y="6097373"/>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a:extLst>
            <a:ext uri="{FF2B5EF4-FFF2-40B4-BE49-F238E27FC236}">
              <a16:creationId xmlns:a16="http://schemas.microsoft.com/office/drawing/2014/main" id="{AA400C18-8FE2-4842-AC76-AA087B4440CE}"/>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5" name="n_2aveValue債務償還比率">
          <a:extLst>
            <a:ext uri="{FF2B5EF4-FFF2-40B4-BE49-F238E27FC236}">
              <a16:creationId xmlns:a16="http://schemas.microsoft.com/office/drawing/2014/main" id="{893E6822-9752-408B-8657-8BFCF45FFB4E}"/>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a:extLst>
            <a:ext uri="{FF2B5EF4-FFF2-40B4-BE49-F238E27FC236}">
              <a16:creationId xmlns:a16="http://schemas.microsoft.com/office/drawing/2014/main" id="{C3E08CE4-FBD1-4303-8737-871442998599}"/>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a:extLst>
            <a:ext uri="{FF2B5EF4-FFF2-40B4-BE49-F238E27FC236}">
              <a16:creationId xmlns:a16="http://schemas.microsoft.com/office/drawing/2014/main" id="{F59F2865-5F96-4234-8820-B82263DF237C}"/>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150560</xdr:rowOff>
    </xdr:from>
    <xdr:ext cx="469744" cy="259045"/>
    <xdr:sp macro="" textlink="">
      <xdr:nvSpPr>
        <xdr:cNvPr id="158" name="n_1mainValue債務償還比率">
          <a:extLst>
            <a:ext uri="{FF2B5EF4-FFF2-40B4-BE49-F238E27FC236}">
              <a16:creationId xmlns:a16="http://schemas.microsoft.com/office/drawing/2014/main" id="{6857B52A-7787-452F-83F2-1B9EC87E1D8D}"/>
            </a:ext>
          </a:extLst>
        </xdr:cNvPr>
        <xdr:cNvSpPr txBox="1"/>
      </xdr:nvSpPr>
      <xdr:spPr>
        <a:xfrm>
          <a:off x="13836727" y="60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50871</xdr:rowOff>
    </xdr:from>
    <xdr:ext cx="469744" cy="259045"/>
    <xdr:sp macro="" textlink="">
      <xdr:nvSpPr>
        <xdr:cNvPr id="159" name="n_2mainValue債務償還比率">
          <a:extLst>
            <a:ext uri="{FF2B5EF4-FFF2-40B4-BE49-F238E27FC236}">
              <a16:creationId xmlns:a16="http://schemas.microsoft.com/office/drawing/2014/main" id="{40D2E989-30FD-44F4-8815-25F3DB2172FB}"/>
            </a:ext>
          </a:extLst>
        </xdr:cNvPr>
        <xdr:cNvSpPr txBox="1"/>
      </xdr:nvSpPr>
      <xdr:spPr>
        <a:xfrm>
          <a:off x="13087427" y="61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129726</xdr:rowOff>
    </xdr:from>
    <xdr:ext cx="469744" cy="259045"/>
    <xdr:sp macro="" textlink="">
      <xdr:nvSpPr>
        <xdr:cNvPr id="160" name="n_3mainValue債務償還比率">
          <a:extLst>
            <a:ext uri="{FF2B5EF4-FFF2-40B4-BE49-F238E27FC236}">
              <a16:creationId xmlns:a16="http://schemas.microsoft.com/office/drawing/2014/main" id="{759BE552-D8CA-4C7D-AF7E-41373D4CA2DD}"/>
            </a:ext>
          </a:extLst>
        </xdr:cNvPr>
        <xdr:cNvSpPr txBox="1"/>
      </xdr:nvSpPr>
      <xdr:spPr>
        <a:xfrm>
          <a:off x="12325427" y="621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52825</xdr:rowOff>
    </xdr:from>
    <xdr:ext cx="469744" cy="259045"/>
    <xdr:sp macro="" textlink="">
      <xdr:nvSpPr>
        <xdr:cNvPr id="161" name="n_4mainValue債務償還比率">
          <a:extLst>
            <a:ext uri="{FF2B5EF4-FFF2-40B4-BE49-F238E27FC236}">
              <a16:creationId xmlns:a16="http://schemas.microsoft.com/office/drawing/2014/main" id="{FD90CF6B-970A-40AE-AF3B-1FE78BEA107E}"/>
            </a:ext>
          </a:extLst>
        </xdr:cNvPr>
        <xdr:cNvSpPr txBox="1"/>
      </xdr:nvSpPr>
      <xdr:spPr>
        <a:xfrm>
          <a:off x="11563427" y="61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1065FCC0-CB13-4542-920A-D94C88533C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E693B582-8091-437E-8177-A530464378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B91EB669-B216-4C7B-976D-67F0A14AD9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10838865-54FD-43C2-A9E2-CF6DF9198E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A26B13D7-1FE3-4682-B246-970F65EE262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F1637564-B672-483F-B476-6381B0796B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3D62A4-D5F3-441A-AAD4-6D4FD861FC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D6CA77-F08D-4FA9-8160-C253BC1E8D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BA5ACA-AF11-4062-BABC-7E8FDB5671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3F2CFA-668E-43D4-93F8-A6E0022A06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02ACB6-60AC-41C1-88DF-84A08749E5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5EDD0F-19FB-4A85-BA77-E0BB418552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A0E347-B29E-40AD-99A8-5F7FB8CA1B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92B371-048D-4EDD-A2D0-32D215461B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AEA5FC-8D1E-40C0-8E51-A55C7898C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D73379-8FA3-4D44-BAC0-98A08B4AF0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5FD98E-16C7-457A-8F92-ADE2F65975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A3430-59EB-450C-A527-0E71BFBE31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CA4A4F-6967-4A92-843D-8D65046A7A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0EB1BE-D277-4A71-8255-D7EACD6C99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A504B2-03D3-4655-B108-D8B701A91D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BB5F2B-0CEA-4D19-AC09-A7EB28A226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A15736-3152-479C-9BAF-C38B1105F6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DD334C-E228-46D4-929D-DB255282B6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052B5F-E2C5-4CE5-BDAC-643D5CB887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947B0C-AF95-4913-A572-7FE4A6DC2F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C82781-253C-47FA-8D7C-A66C7358D0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000535-A6EA-41A5-A980-BE27A25714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4334F8-B25E-4823-8011-4933F420B6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D135CF-1353-486C-98F6-1EC7EB12E4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096085-5786-482D-AB78-18C03F847F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76A396-DEE7-4A67-83A7-A6A5A919F9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FA51B1-0427-4798-9871-8E31360227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151630-CB8A-4E51-8E8E-839E32F64F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F4D4CD-6485-433A-B675-3E5DEC9A2C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8BFB07-9A74-4475-95BC-EDBD33F9F6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A835C5-7859-42F9-91BB-8F4C37A88A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AD9B46-A82B-45E1-B839-DD2E31E455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D3D437-D455-4760-9466-25DCAD6539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FD9598-C1DA-4D6A-AA8D-4C4EBCA702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A1E046-79A4-49E2-8D03-BAB2492DD2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8CA81A-CEC0-4DEB-8E45-5AADCA59E4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C99A2E-AC1B-4BAF-94C6-1097DEF8F0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D6EE51-3F36-4C54-8DFF-23D97ABC00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24A046-E143-419D-ACE5-7E808B0FF1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F475F2-B668-4245-BF46-70584F2E51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9BA672-89B9-43F7-8FCF-51DDC4C17D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05609C-513E-4D09-AB16-DC40883CD0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050BB5-5093-4306-9075-E96CA8FF08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3EE1F29-50A0-4A91-9909-ED21322872D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103DEF-C3C3-4F16-9439-775E4E0DCC9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02FA04-D352-4B22-980F-9E5493E60F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F2D3D42-F31B-4C8F-9BA6-01957091522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4F3C64E-314A-4C90-94EB-F7FD8E7FE6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9357DF-0290-44D2-B6CC-E8E07A2BBA4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85A3B67-0B18-4D90-BE96-068B12D8DF3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D4C0FBE-B537-41E3-AD48-39E791E4EBC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C0AFACB-FFFC-4880-90CC-E878F795787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85C4CF-3662-4941-BE1B-A35E8C8E292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FDCA2C9-DAC4-4A97-9821-0897839E15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AC4F54-CA6D-498E-B40C-BC839F0C00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F4EC27B-F301-4F3C-917C-42D72B3278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F75FE4E5-59D3-4B40-B5A4-264EC07ED216}"/>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680FDC92-1355-469C-BC09-121263B4CDDA}"/>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6F63A631-476A-4800-8E14-844E575D87F5}"/>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784A7CB9-57B3-43F9-A9DF-F1733FD98B6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7D652E46-4E9C-4BFD-8B02-F3431B23D05A}"/>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BBE5267C-A665-4A77-B42D-D52883A8458F}"/>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6CCCD92E-2E2F-4468-BF33-EC162E1C4CCC}"/>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E1340E43-CCB3-411B-BEE1-D32E229AF4CA}"/>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8249E6D-FD29-49D2-AD78-6769BB6F8E6B}"/>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C3B0C6A1-0A83-49F3-BFFB-190C2EE5C555}"/>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22738E4A-C047-4E3F-BBAD-1ADE867E8055}"/>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22D9A9-3BFF-403E-B961-9EB9C92D46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A966EE-8F9E-4418-8BB3-E6C1C6E688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44BBCE-F396-4027-A599-42D1F7E940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0500D9-602F-4E5C-BA05-4AD1E73CA2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4ABABB-B43B-40FF-891D-19475C4832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54791</xdr:rowOff>
    </xdr:from>
    <xdr:to>
      <xdr:col>24</xdr:col>
      <xdr:colOff>114300</xdr:colOff>
      <xdr:row>41</xdr:row>
      <xdr:rowOff>156391</xdr:rowOff>
    </xdr:to>
    <xdr:sp macro="" textlink="">
      <xdr:nvSpPr>
        <xdr:cNvPr id="74" name="楕円 73">
          <a:extLst>
            <a:ext uri="{FF2B5EF4-FFF2-40B4-BE49-F238E27FC236}">
              <a16:creationId xmlns:a16="http://schemas.microsoft.com/office/drawing/2014/main" id="{F3AC5E42-BC7C-4DC3-BEE6-080AD2845F8B}"/>
            </a:ext>
          </a:extLst>
        </xdr:cNvPr>
        <xdr:cNvSpPr/>
      </xdr:nvSpPr>
      <xdr:spPr>
        <a:xfrm>
          <a:off x="4584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141168</xdr:rowOff>
    </xdr:from>
    <xdr:ext cx="405111" cy="259045"/>
    <xdr:sp macro="" textlink="">
      <xdr:nvSpPr>
        <xdr:cNvPr id="75" name="【道路】&#10;有形固定資産減価償却率該当値テキスト">
          <a:extLst>
            <a:ext uri="{FF2B5EF4-FFF2-40B4-BE49-F238E27FC236}">
              <a16:creationId xmlns:a16="http://schemas.microsoft.com/office/drawing/2014/main" id="{BE96F9C3-25D5-438C-8579-F7CEF5CE8450}"/>
            </a:ext>
          </a:extLst>
        </xdr:cNvPr>
        <xdr:cNvSpPr txBox="1"/>
      </xdr:nvSpPr>
      <xdr:spPr>
        <a:xfrm>
          <a:off x="4673600" y="699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6" name="楕円 75">
          <a:extLst>
            <a:ext uri="{FF2B5EF4-FFF2-40B4-BE49-F238E27FC236}">
              <a16:creationId xmlns:a16="http://schemas.microsoft.com/office/drawing/2014/main" id="{D388417D-1D4A-423B-9B55-4EF4E290DA37}"/>
            </a:ext>
          </a:extLst>
        </xdr:cNvPr>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100693</xdr:rowOff>
    </xdr:from>
    <xdr:to>
      <xdr:col>24</xdr:col>
      <xdr:colOff>63500</xdr:colOff>
      <xdr:row>41</xdr:row>
      <xdr:rowOff>105591</xdr:rowOff>
    </xdr:to>
    <xdr:cxnSp macro="">
      <xdr:nvCxnSpPr>
        <xdr:cNvPr id="77" name="直線コネクタ 76">
          <a:extLst>
            <a:ext uri="{FF2B5EF4-FFF2-40B4-BE49-F238E27FC236}">
              <a16:creationId xmlns:a16="http://schemas.microsoft.com/office/drawing/2014/main" id="{A1B0C16C-BA41-4994-A514-D49DD9FD3B10}"/>
            </a:ext>
          </a:extLst>
        </xdr:cNvPr>
        <xdr:cNvCxnSpPr/>
      </xdr:nvCxnSpPr>
      <xdr:spPr>
        <a:xfrm>
          <a:off x="3797300" y="71301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58057</xdr:rowOff>
    </xdr:from>
    <xdr:to>
      <xdr:col>15</xdr:col>
      <xdr:colOff>101600</xdr:colOff>
      <xdr:row>41</xdr:row>
      <xdr:rowOff>159657</xdr:rowOff>
    </xdr:to>
    <xdr:sp macro="" textlink="">
      <xdr:nvSpPr>
        <xdr:cNvPr id="78" name="楕円 77">
          <a:extLst>
            <a:ext uri="{FF2B5EF4-FFF2-40B4-BE49-F238E27FC236}">
              <a16:creationId xmlns:a16="http://schemas.microsoft.com/office/drawing/2014/main" id="{8EF3DC5B-B28A-4284-8139-7732722CD2CD}"/>
            </a:ext>
          </a:extLst>
        </xdr:cNvPr>
        <xdr:cNvSpPr/>
      </xdr:nvSpPr>
      <xdr:spPr>
        <a:xfrm>
          <a:off x="2857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100693</xdr:rowOff>
    </xdr:from>
    <xdr:to>
      <xdr:col>19</xdr:col>
      <xdr:colOff>177800</xdr:colOff>
      <xdr:row>41</xdr:row>
      <xdr:rowOff>108857</xdr:rowOff>
    </xdr:to>
    <xdr:cxnSp macro="">
      <xdr:nvCxnSpPr>
        <xdr:cNvPr id="79" name="直線コネクタ 78">
          <a:extLst>
            <a:ext uri="{FF2B5EF4-FFF2-40B4-BE49-F238E27FC236}">
              <a16:creationId xmlns:a16="http://schemas.microsoft.com/office/drawing/2014/main" id="{AB37AB17-3E3C-4ED8-9C0A-86E7D4D0908E}"/>
            </a:ext>
          </a:extLst>
        </xdr:cNvPr>
        <xdr:cNvCxnSpPr/>
      </xdr:nvCxnSpPr>
      <xdr:spPr>
        <a:xfrm flipV="1">
          <a:off x="2908300" y="71301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53159</xdr:rowOff>
    </xdr:from>
    <xdr:to>
      <xdr:col>10</xdr:col>
      <xdr:colOff>165100</xdr:colOff>
      <xdr:row>41</xdr:row>
      <xdr:rowOff>154759</xdr:rowOff>
    </xdr:to>
    <xdr:sp macro="" textlink="">
      <xdr:nvSpPr>
        <xdr:cNvPr id="80" name="楕円 79">
          <a:extLst>
            <a:ext uri="{FF2B5EF4-FFF2-40B4-BE49-F238E27FC236}">
              <a16:creationId xmlns:a16="http://schemas.microsoft.com/office/drawing/2014/main" id="{E6C760D4-141F-4BA9-80A7-A2429C0EAE51}"/>
            </a:ext>
          </a:extLst>
        </xdr:cNvPr>
        <xdr:cNvSpPr/>
      </xdr:nvSpPr>
      <xdr:spPr>
        <a:xfrm>
          <a:off x="1968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103959</xdr:rowOff>
    </xdr:from>
    <xdr:to>
      <xdr:col>15</xdr:col>
      <xdr:colOff>50800</xdr:colOff>
      <xdr:row>41</xdr:row>
      <xdr:rowOff>108857</xdr:rowOff>
    </xdr:to>
    <xdr:cxnSp macro="">
      <xdr:nvCxnSpPr>
        <xdr:cNvPr id="81" name="直線コネクタ 80">
          <a:extLst>
            <a:ext uri="{FF2B5EF4-FFF2-40B4-BE49-F238E27FC236}">
              <a16:creationId xmlns:a16="http://schemas.microsoft.com/office/drawing/2014/main" id="{34032D86-495E-4D57-861D-24CC47FCEAC4}"/>
            </a:ext>
          </a:extLst>
        </xdr:cNvPr>
        <xdr:cNvCxnSpPr/>
      </xdr:nvCxnSpPr>
      <xdr:spPr>
        <a:xfrm>
          <a:off x="2019300" y="71334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a:extLst>
            <a:ext uri="{FF2B5EF4-FFF2-40B4-BE49-F238E27FC236}">
              <a16:creationId xmlns:a16="http://schemas.microsoft.com/office/drawing/2014/main" id="{A42B695B-FDEB-4B92-A7CA-FD824BC99F06}"/>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a:extLst>
            <a:ext uri="{FF2B5EF4-FFF2-40B4-BE49-F238E27FC236}">
              <a16:creationId xmlns:a16="http://schemas.microsoft.com/office/drawing/2014/main" id="{8545CE56-A62B-4BAC-9FBB-1781688221A9}"/>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a:extLst>
            <a:ext uri="{FF2B5EF4-FFF2-40B4-BE49-F238E27FC236}">
              <a16:creationId xmlns:a16="http://schemas.microsoft.com/office/drawing/2014/main" id="{53F82876-6E36-4815-B3DA-CB5EC68618F3}"/>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23ACFE6D-CAEE-4226-AD8A-A6B2B3364842}"/>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6" name="n_1mainValue【道路】&#10;有形固定資産減価償却率">
          <a:extLst>
            <a:ext uri="{FF2B5EF4-FFF2-40B4-BE49-F238E27FC236}">
              <a16:creationId xmlns:a16="http://schemas.microsoft.com/office/drawing/2014/main" id="{A8B7417C-5135-4843-B467-7E8CE9A3C927}"/>
            </a:ext>
          </a:extLst>
        </xdr:cNvPr>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150784</xdr:rowOff>
    </xdr:from>
    <xdr:ext cx="405111" cy="259045"/>
    <xdr:sp macro="" textlink="">
      <xdr:nvSpPr>
        <xdr:cNvPr id="87" name="n_2mainValue【道路】&#10;有形固定資産減価償却率">
          <a:extLst>
            <a:ext uri="{FF2B5EF4-FFF2-40B4-BE49-F238E27FC236}">
              <a16:creationId xmlns:a16="http://schemas.microsoft.com/office/drawing/2014/main" id="{95EF151B-45E1-4E19-A4CE-5079816A596B}"/>
            </a:ext>
          </a:extLst>
        </xdr:cNvPr>
        <xdr:cNvSpPr txBox="1"/>
      </xdr:nvSpPr>
      <xdr:spPr>
        <a:xfrm>
          <a:off x="2705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145886</xdr:rowOff>
    </xdr:from>
    <xdr:ext cx="405111" cy="259045"/>
    <xdr:sp macro="" textlink="">
      <xdr:nvSpPr>
        <xdr:cNvPr id="88" name="n_3mainValue【道路】&#10;有形固定資産減価償却率">
          <a:extLst>
            <a:ext uri="{FF2B5EF4-FFF2-40B4-BE49-F238E27FC236}">
              <a16:creationId xmlns:a16="http://schemas.microsoft.com/office/drawing/2014/main" id="{A3CD2CF3-E80D-4046-BF07-84FC741ED72F}"/>
            </a:ext>
          </a:extLst>
        </xdr:cNvPr>
        <xdr:cNvSpPr txBox="1"/>
      </xdr:nvSpPr>
      <xdr:spPr>
        <a:xfrm>
          <a:off x="1816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4709BDC-A6A4-4D74-8FB0-FF011CB146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3C75F13-1BAA-47CB-B459-657052756D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5BE9D47-5AFA-43C0-9E84-2BAB573BE9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6278BB8-268C-4597-91A6-5C0B792188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22C1314-7D8E-4440-9EE5-3C199A2551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92DB58F-CDEC-4CF8-9214-D6C630CA11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F3B32BB-A513-4032-92A0-9A6E295B6B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4BF6CDC-DCAB-4FCB-9A0A-507834FE1E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A7006E1-B610-46C0-9AC7-231974EBB2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CCB5ADC-A846-4DD5-A6CE-BA7269FBF0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B2F57F6-3610-4966-B826-489116A51FE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10CCC88D-927A-4626-8AD4-30432CDF5B8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3F3D1847-14CE-492F-9AFC-4C91F72FCBF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6BE33D16-2899-408C-9C79-5C3E66EB36A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DCD6EED-BB48-4951-96E2-CED6468681C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1320B2ED-2040-4439-8AA8-C11C136D918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1357E010-8618-4FA8-B3EF-A23F255876D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DC9BA281-3729-4195-BE78-45347F243D2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52C16F8-19CA-4B4C-9AFA-31D9236DD7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F3B62663-B8E2-423D-9A38-32F55A90A34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5F5A6E66-196C-4896-9369-CB1875F5F8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7116F652-38F8-48A4-AA3F-BE8D7FF92F4B}"/>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0EA2AF53-C97B-47EC-A8F6-0D7AE70E2923}"/>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B19E2DD2-D5B7-4940-8175-792D13EA0C8F}"/>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6A491A3C-2B10-4A07-9E4E-4DB7179186E1}"/>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6BC502A4-6937-4AB6-8BAC-998F67F4F162}"/>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A8F4993B-4DFC-4D72-BE16-B21B23D434BD}"/>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35101F8C-5548-45B3-97A7-9B9FA7CADD7D}"/>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D6E75825-F449-4661-AE3E-1A9A952278F1}"/>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3620E4A7-5603-4859-B213-D68081796B52}"/>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4C651A53-2A36-4B28-8851-A9E1E5454421}"/>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62D6EBA5-5D91-4590-BC36-119F5629D98B}"/>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C5F7A41-4B57-4E1E-98E5-A589EF7E34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EF7B19E-908C-4CB1-A0B5-C59FEA31BA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A18A61A-AF60-460E-B61A-EBBCBE1F74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7CE7AE-9A3C-477E-B14C-8FEA983EC9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F87730-ECA2-43A9-A911-CCECE56DC5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61665</xdr:rowOff>
    </xdr:from>
    <xdr:to>
      <xdr:col>55</xdr:col>
      <xdr:colOff>50800</xdr:colOff>
      <xdr:row>38</xdr:row>
      <xdr:rowOff>163265</xdr:rowOff>
    </xdr:to>
    <xdr:sp macro="" textlink="">
      <xdr:nvSpPr>
        <xdr:cNvPr id="126" name="楕円 125">
          <a:extLst>
            <a:ext uri="{FF2B5EF4-FFF2-40B4-BE49-F238E27FC236}">
              <a16:creationId xmlns:a16="http://schemas.microsoft.com/office/drawing/2014/main" id="{17749FAE-3129-4AE9-81F4-D6FDFE202A6B}"/>
            </a:ext>
          </a:extLst>
        </xdr:cNvPr>
        <xdr:cNvSpPr/>
      </xdr:nvSpPr>
      <xdr:spPr>
        <a:xfrm>
          <a:off x="10426700" y="65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84542</xdr:rowOff>
    </xdr:from>
    <xdr:ext cx="534377" cy="259045"/>
    <xdr:sp macro="" textlink="">
      <xdr:nvSpPr>
        <xdr:cNvPr id="127" name="【道路】&#10;一人当たり延長該当値テキスト">
          <a:extLst>
            <a:ext uri="{FF2B5EF4-FFF2-40B4-BE49-F238E27FC236}">
              <a16:creationId xmlns:a16="http://schemas.microsoft.com/office/drawing/2014/main" id="{4EB51253-3728-4E0D-8E04-0765B114C2BA}"/>
            </a:ext>
          </a:extLst>
        </xdr:cNvPr>
        <xdr:cNvSpPr txBox="1"/>
      </xdr:nvSpPr>
      <xdr:spPr>
        <a:xfrm>
          <a:off x="10515600" y="64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72913</xdr:rowOff>
    </xdr:from>
    <xdr:to>
      <xdr:col>50</xdr:col>
      <xdr:colOff>165100</xdr:colOff>
      <xdr:row>39</xdr:row>
      <xdr:rowOff>3063</xdr:rowOff>
    </xdr:to>
    <xdr:sp macro="" textlink="">
      <xdr:nvSpPr>
        <xdr:cNvPr id="128" name="楕円 127">
          <a:extLst>
            <a:ext uri="{FF2B5EF4-FFF2-40B4-BE49-F238E27FC236}">
              <a16:creationId xmlns:a16="http://schemas.microsoft.com/office/drawing/2014/main" id="{3F5530E5-763A-459F-B105-2AC972ED4CE9}"/>
            </a:ext>
          </a:extLst>
        </xdr:cNvPr>
        <xdr:cNvSpPr/>
      </xdr:nvSpPr>
      <xdr:spPr>
        <a:xfrm>
          <a:off x="9588500" y="658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112465</xdr:rowOff>
    </xdr:from>
    <xdr:to>
      <xdr:col>55</xdr:col>
      <xdr:colOff>0</xdr:colOff>
      <xdr:row>38</xdr:row>
      <xdr:rowOff>123713</xdr:rowOff>
    </xdr:to>
    <xdr:cxnSp macro="">
      <xdr:nvCxnSpPr>
        <xdr:cNvPr id="129" name="直線コネクタ 128">
          <a:extLst>
            <a:ext uri="{FF2B5EF4-FFF2-40B4-BE49-F238E27FC236}">
              <a16:creationId xmlns:a16="http://schemas.microsoft.com/office/drawing/2014/main" id="{26B11DC3-3187-4747-8AFA-39239A43B551}"/>
            </a:ext>
          </a:extLst>
        </xdr:cNvPr>
        <xdr:cNvCxnSpPr/>
      </xdr:nvCxnSpPr>
      <xdr:spPr>
        <a:xfrm flipV="1">
          <a:off x="9639300" y="6627565"/>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85074</xdr:rowOff>
    </xdr:from>
    <xdr:to>
      <xdr:col>46</xdr:col>
      <xdr:colOff>38100</xdr:colOff>
      <xdr:row>39</xdr:row>
      <xdr:rowOff>15224</xdr:rowOff>
    </xdr:to>
    <xdr:sp macro="" textlink="">
      <xdr:nvSpPr>
        <xdr:cNvPr id="130" name="楕円 129">
          <a:extLst>
            <a:ext uri="{FF2B5EF4-FFF2-40B4-BE49-F238E27FC236}">
              <a16:creationId xmlns:a16="http://schemas.microsoft.com/office/drawing/2014/main" id="{1B3E1797-D115-47A1-970D-FF2DEF42CDEE}"/>
            </a:ext>
          </a:extLst>
        </xdr:cNvPr>
        <xdr:cNvSpPr/>
      </xdr:nvSpPr>
      <xdr:spPr>
        <a:xfrm>
          <a:off x="8699500" y="6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123713</xdr:rowOff>
    </xdr:from>
    <xdr:to>
      <xdr:col>50</xdr:col>
      <xdr:colOff>114300</xdr:colOff>
      <xdr:row>38</xdr:row>
      <xdr:rowOff>135874</xdr:rowOff>
    </xdr:to>
    <xdr:cxnSp macro="">
      <xdr:nvCxnSpPr>
        <xdr:cNvPr id="131" name="直線コネクタ 130">
          <a:extLst>
            <a:ext uri="{FF2B5EF4-FFF2-40B4-BE49-F238E27FC236}">
              <a16:creationId xmlns:a16="http://schemas.microsoft.com/office/drawing/2014/main" id="{BB36CACA-6881-41B8-AB36-2D59687BD46B}"/>
            </a:ext>
          </a:extLst>
        </xdr:cNvPr>
        <xdr:cNvCxnSpPr/>
      </xdr:nvCxnSpPr>
      <xdr:spPr>
        <a:xfrm flipV="1">
          <a:off x="8750300" y="6638813"/>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98196</xdr:rowOff>
    </xdr:from>
    <xdr:to>
      <xdr:col>41</xdr:col>
      <xdr:colOff>101600</xdr:colOff>
      <xdr:row>39</xdr:row>
      <xdr:rowOff>28346</xdr:rowOff>
    </xdr:to>
    <xdr:sp macro="" textlink="">
      <xdr:nvSpPr>
        <xdr:cNvPr id="132" name="楕円 131">
          <a:extLst>
            <a:ext uri="{FF2B5EF4-FFF2-40B4-BE49-F238E27FC236}">
              <a16:creationId xmlns:a16="http://schemas.microsoft.com/office/drawing/2014/main" id="{B9345AB1-CFDE-453E-B917-DFE3B74DD839}"/>
            </a:ext>
          </a:extLst>
        </xdr:cNvPr>
        <xdr:cNvSpPr/>
      </xdr:nvSpPr>
      <xdr:spPr>
        <a:xfrm>
          <a:off x="78105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135874</xdr:rowOff>
    </xdr:from>
    <xdr:to>
      <xdr:col>45</xdr:col>
      <xdr:colOff>177800</xdr:colOff>
      <xdr:row>38</xdr:row>
      <xdr:rowOff>148996</xdr:rowOff>
    </xdr:to>
    <xdr:cxnSp macro="">
      <xdr:nvCxnSpPr>
        <xdr:cNvPr id="133" name="直線コネクタ 132">
          <a:extLst>
            <a:ext uri="{FF2B5EF4-FFF2-40B4-BE49-F238E27FC236}">
              <a16:creationId xmlns:a16="http://schemas.microsoft.com/office/drawing/2014/main" id="{6FEB0995-5C86-4982-A517-1F8A392BC03A}"/>
            </a:ext>
          </a:extLst>
        </xdr:cNvPr>
        <xdr:cNvCxnSpPr/>
      </xdr:nvCxnSpPr>
      <xdr:spPr>
        <a:xfrm flipV="1">
          <a:off x="7861300" y="665097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37641A0A-7759-45ED-AA64-D7BB9399365D}"/>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a:extLst>
            <a:ext uri="{FF2B5EF4-FFF2-40B4-BE49-F238E27FC236}">
              <a16:creationId xmlns:a16="http://schemas.microsoft.com/office/drawing/2014/main" id="{83855575-AEA9-42E3-8523-336F65C34FF1}"/>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4DD89109-F16C-4D9E-8839-F8757F6A1908}"/>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FB98E3AF-95DE-4BD0-82DB-9D1971EF30D9}"/>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19589</xdr:rowOff>
    </xdr:from>
    <xdr:ext cx="534377" cy="259045"/>
    <xdr:sp macro="" textlink="">
      <xdr:nvSpPr>
        <xdr:cNvPr id="138" name="n_1mainValue【道路】&#10;一人当たり延長">
          <a:extLst>
            <a:ext uri="{FF2B5EF4-FFF2-40B4-BE49-F238E27FC236}">
              <a16:creationId xmlns:a16="http://schemas.microsoft.com/office/drawing/2014/main" id="{4533358D-C82E-417B-996C-4FB3C3715823}"/>
            </a:ext>
          </a:extLst>
        </xdr:cNvPr>
        <xdr:cNvSpPr txBox="1"/>
      </xdr:nvSpPr>
      <xdr:spPr>
        <a:xfrm>
          <a:off x="9359411" y="636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31751</xdr:rowOff>
    </xdr:from>
    <xdr:ext cx="534377" cy="259045"/>
    <xdr:sp macro="" textlink="">
      <xdr:nvSpPr>
        <xdr:cNvPr id="139" name="n_2mainValue【道路】&#10;一人当たり延長">
          <a:extLst>
            <a:ext uri="{FF2B5EF4-FFF2-40B4-BE49-F238E27FC236}">
              <a16:creationId xmlns:a16="http://schemas.microsoft.com/office/drawing/2014/main" id="{4FD85797-69D0-4365-AE2F-B4AC0BBC2D0B}"/>
            </a:ext>
          </a:extLst>
        </xdr:cNvPr>
        <xdr:cNvSpPr txBox="1"/>
      </xdr:nvSpPr>
      <xdr:spPr>
        <a:xfrm>
          <a:off x="8483111" y="63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44873</xdr:rowOff>
    </xdr:from>
    <xdr:ext cx="534377" cy="259045"/>
    <xdr:sp macro="" textlink="">
      <xdr:nvSpPr>
        <xdr:cNvPr id="140" name="n_3mainValue【道路】&#10;一人当たり延長">
          <a:extLst>
            <a:ext uri="{FF2B5EF4-FFF2-40B4-BE49-F238E27FC236}">
              <a16:creationId xmlns:a16="http://schemas.microsoft.com/office/drawing/2014/main" id="{91892DF0-C40F-4270-B0D4-737E5061138A}"/>
            </a:ext>
          </a:extLst>
        </xdr:cNvPr>
        <xdr:cNvSpPr txBox="1"/>
      </xdr:nvSpPr>
      <xdr:spPr>
        <a:xfrm>
          <a:off x="7594111" y="6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D7E8E0A-59D4-4DD5-A1A5-590C612996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A58CAB82-6EC9-41CC-A7BC-17D1CA3CEA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E8FD6BB-E948-40C7-8E67-D2A6A6D277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C9C2C29E-6954-4648-A36C-E19CCAC9BE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47254D34-CFA7-4B6A-A4F3-ACD2BE2956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AF637CF-4D70-4ACF-8EE5-A0016E1B55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CFAA16E-197A-491D-931B-652D3779EA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37015D97-C828-4AD2-9D78-A73CA23819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D7CF1B78-3F7D-432A-A6B0-00F9031094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DDB2D5C7-C8E2-4DAE-ACF1-90F36DA56F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B730DCEC-BA8A-46F3-95AD-49FF914C94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8018D7FA-085E-4530-B2D6-F7B6A1ACB0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84D7EFC-D10B-40FC-94CC-650E4C1D3CA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42311C11-CA7A-49B9-8C34-44D686E0B6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445B2115-EB6E-438D-A71A-9E4CD15F69B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926A8513-5CD9-4BEF-99FA-122CDB4D26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30892635-D34C-42D0-B5AD-E7ABBA33DB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CD8771D8-91F9-4D06-BF2B-F80F589018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5496B841-BAA4-4135-A74B-DB56045B2DD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74FF64D2-3742-464C-B135-BECCC47028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AB0C34A3-B4B8-43EE-A93D-875B2F09B08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1F5E6A14-A868-40D0-A393-5DC1D34DE1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1D18C635-35E7-4B31-BBB4-09886DC605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A217E154-8705-4FE4-9C65-599BFAF890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7F4DA0EE-AABC-4F1A-B1FF-82ABF151DE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78BD474D-3EF8-41C5-BF2A-9394A3105F4E}"/>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A1596FD-360B-4D19-9FCB-00D2045144CF}"/>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9D7AA9C3-1D18-43BE-9705-F747A48DCA4D}"/>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49E55777-9B10-4010-BC99-7587AF09CF3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FBE9C361-E30C-4C1C-B325-3FDC5082E29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FA5228FC-BD4F-42AB-8B72-3385453BAD18}"/>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167B4C48-A9A3-4467-938C-5451DFFDCD99}"/>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D63529E8-4C66-4DA5-9A09-9D5CFB864698}"/>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E7CE4E39-8B8F-481A-B463-630EB684D42A}"/>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9C0F585F-9356-45F8-BE9C-8CABAC78F4D9}"/>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1E85666A-2202-4AC9-B0BE-1DD8D98A2068}"/>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A036F16-BC07-4189-9682-478C861640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431C84E-8E40-4828-A455-F4E8BAC518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0A01CB5-8721-48B0-9420-65B7523A8E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CC2B379-FF58-4FC4-A728-A6D9748360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FA0A4B-43D6-4F64-8ECD-21EC25EBD0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2" name="楕円 181">
          <a:extLst>
            <a:ext uri="{FF2B5EF4-FFF2-40B4-BE49-F238E27FC236}">
              <a16:creationId xmlns:a16="http://schemas.microsoft.com/office/drawing/2014/main" id="{C0467A43-5285-4DC8-9BFC-0BD8413A2E68}"/>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F5DA579-E130-4086-A3AC-FCCB16D01992}"/>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84" name="楕円 183">
          <a:extLst>
            <a:ext uri="{FF2B5EF4-FFF2-40B4-BE49-F238E27FC236}">
              <a16:creationId xmlns:a16="http://schemas.microsoft.com/office/drawing/2014/main" id="{EC2093F4-CBE0-48B5-8D25-91E3464EE997}"/>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31024</xdr:rowOff>
    </xdr:to>
    <xdr:cxnSp macro="">
      <xdr:nvCxnSpPr>
        <xdr:cNvPr id="185" name="直線コネクタ 184">
          <a:extLst>
            <a:ext uri="{FF2B5EF4-FFF2-40B4-BE49-F238E27FC236}">
              <a16:creationId xmlns:a16="http://schemas.microsoft.com/office/drawing/2014/main" id="{BE68C5E6-C675-46EB-B032-94D800E3F768}"/>
            </a:ext>
          </a:extLst>
        </xdr:cNvPr>
        <xdr:cNvCxnSpPr/>
      </xdr:nvCxnSpPr>
      <xdr:spPr>
        <a:xfrm>
          <a:off x="3797300" y="106299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86" name="楕円 185">
          <a:extLst>
            <a:ext uri="{FF2B5EF4-FFF2-40B4-BE49-F238E27FC236}">
              <a16:creationId xmlns:a16="http://schemas.microsoft.com/office/drawing/2014/main" id="{B1501FC6-7C3E-4BD7-83DB-1FF644DFAEC4}"/>
            </a:ext>
          </a:extLst>
        </xdr:cNvPr>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62</xdr:row>
      <xdr:rowOff>0</xdr:rowOff>
    </xdr:to>
    <xdr:cxnSp macro="">
      <xdr:nvCxnSpPr>
        <xdr:cNvPr id="187" name="直線コネクタ 186">
          <a:extLst>
            <a:ext uri="{FF2B5EF4-FFF2-40B4-BE49-F238E27FC236}">
              <a16:creationId xmlns:a16="http://schemas.microsoft.com/office/drawing/2014/main" id="{5715887A-266F-4AD7-9AC5-BFD03B2822C6}"/>
            </a:ext>
          </a:extLst>
        </xdr:cNvPr>
        <xdr:cNvCxnSpPr/>
      </xdr:nvCxnSpPr>
      <xdr:spPr>
        <a:xfrm>
          <a:off x="2908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88" name="楕円 187">
          <a:extLst>
            <a:ext uri="{FF2B5EF4-FFF2-40B4-BE49-F238E27FC236}">
              <a16:creationId xmlns:a16="http://schemas.microsoft.com/office/drawing/2014/main" id="{8867C4D7-BA44-45F2-8CE0-9651DEAFDE00}"/>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143691</xdr:rowOff>
    </xdr:to>
    <xdr:cxnSp macro="">
      <xdr:nvCxnSpPr>
        <xdr:cNvPr id="189" name="直線コネクタ 188">
          <a:extLst>
            <a:ext uri="{FF2B5EF4-FFF2-40B4-BE49-F238E27FC236}">
              <a16:creationId xmlns:a16="http://schemas.microsoft.com/office/drawing/2014/main" id="{807172AB-4D8F-40ED-AD9C-C17BB72BE713}"/>
            </a:ext>
          </a:extLst>
        </xdr:cNvPr>
        <xdr:cNvCxnSpPr/>
      </xdr:nvCxnSpPr>
      <xdr:spPr>
        <a:xfrm>
          <a:off x="2019300" y="1056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3FBC8AD7-594A-4DA7-A43A-8404553FEF9C}"/>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3AAB83A5-4F2B-4BE3-87D6-0A968EB5427D}"/>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9D0B6A6-07CB-4694-AA13-59932D96ED2A}"/>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1F62D259-F491-48E0-B8C4-37BEFFD3A204}"/>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2B96117F-406F-4403-A729-E4216DBC6B20}"/>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977CDF80-3AB3-499B-9DC4-BDC8C7456921}"/>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2583FFA6-2793-4A60-80CC-62B7FB824C1A}"/>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E0D78AA-95E1-424C-9FF7-41F775F4D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EF679547-00BA-4B64-BF45-450C9C2E5A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CBD17A42-D92F-4A51-ABFE-37CD05DF11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94A40B97-5810-4570-8E14-FBEE3F8648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B649C032-C378-44B8-B059-3F00C75197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5B09179E-CCDA-46AC-890F-366177B3DF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ABB4C42B-7B38-4858-8BB0-AAE4B8ECA5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F0A23A9F-2221-4569-BDAB-47BCC85BC2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A0E3EC31-6245-4A62-B34B-C8057C5F41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332A48D2-7B5D-4089-BE46-1DB319ED70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36327429-1BF1-4FF5-8CB1-5F15CC71B0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64B42BE-AB39-475E-8AC5-95DDE7C2555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FF82A181-5CE6-46C2-8A0A-495DB67198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17935B4F-00E5-4D7C-8AC1-1593AA37D71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85A93583-1F19-468D-A99E-A95F787F0A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86FA6B67-720B-4031-B108-16FE942037E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58F397DF-8855-48ED-B86E-F664AC0AA8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99759886-7F47-4E29-851A-45407FF4B38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77DC71C2-36B0-4887-B8B4-03D8C504C55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008E303E-1A43-47C0-A987-F221EB0B2CF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4537DCD-C7E5-41F4-A793-D9ED649933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C0A7BE09-95E9-4AD0-BA50-3A687432119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84A9A89D-5C74-404B-9B5A-732FCE9E1D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CECE980C-DC0E-41F3-9466-12CB069E89D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7681FBE9-EE27-4A5E-BBC5-4F97000D319C}"/>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4ECC9441-7F35-45DF-9F4D-619DE159988B}"/>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1DB8BED5-851A-4853-BF94-D03FE665B24D}"/>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88B921E4-D357-42EF-B1B7-5C68AAF209BC}"/>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57EF484-3835-4874-A3EA-2B7C4D5ABCC6}"/>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97F2DE82-B047-41D8-B00F-59C2D6C471B5}"/>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F7DDD86B-AAF6-42DD-83A0-0381DD99CC2E}"/>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2D676738-A3D6-4333-BD2A-AEB285F47A74}"/>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1DB12E10-6841-4BCF-A277-7E518919A682}"/>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0C259A9F-A9B5-44C7-9BC2-5D298AC82A1C}"/>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CFD4427-6CF2-4DBF-9507-05995B4B78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DD0FA21-FFCB-4194-ABE9-C8BCC1A9D3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85F0904-678B-4639-A03C-7FC14FDF4E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7736B5D-EBF7-4AFC-AAED-A539F08E00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FDB658C-9B34-49EF-A95E-9B6E276D25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35101</xdr:rowOff>
    </xdr:from>
    <xdr:to>
      <xdr:col>55</xdr:col>
      <xdr:colOff>50800</xdr:colOff>
      <xdr:row>56</xdr:row>
      <xdr:rowOff>136701</xdr:rowOff>
    </xdr:to>
    <xdr:sp macro="" textlink="">
      <xdr:nvSpPr>
        <xdr:cNvPr id="236" name="楕円 235">
          <a:extLst>
            <a:ext uri="{FF2B5EF4-FFF2-40B4-BE49-F238E27FC236}">
              <a16:creationId xmlns:a16="http://schemas.microsoft.com/office/drawing/2014/main" id="{C60FED36-FE91-4396-9055-7CE3607AE7DA}"/>
            </a:ext>
          </a:extLst>
        </xdr:cNvPr>
        <xdr:cNvSpPr/>
      </xdr:nvSpPr>
      <xdr:spPr>
        <a:xfrm>
          <a:off x="10426700" y="96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121478</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0A805D1F-B8B3-42B1-A95B-90A15A2EBA0B}"/>
            </a:ext>
          </a:extLst>
        </xdr:cNvPr>
        <xdr:cNvSpPr txBox="1"/>
      </xdr:nvSpPr>
      <xdr:spPr>
        <a:xfrm>
          <a:off x="10515600" y="9551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63822</xdr:rowOff>
    </xdr:from>
    <xdr:to>
      <xdr:col>50</xdr:col>
      <xdr:colOff>165100</xdr:colOff>
      <xdr:row>56</xdr:row>
      <xdr:rowOff>165422</xdr:rowOff>
    </xdr:to>
    <xdr:sp macro="" textlink="">
      <xdr:nvSpPr>
        <xdr:cNvPr id="238" name="楕円 237">
          <a:extLst>
            <a:ext uri="{FF2B5EF4-FFF2-40B4-BE49-F238E27FC236}">
              <a16:creationId xmlns:a16="http://schemas.microsoft.com/office/drawing/2014/main" id="{A6B00AEF-03B6-42F5-924E-57ED7DE3B54B}"/>
            </a:ext>
          </a:extLst>
        </xdr:cNvPr>
        <xdr:cNvSpPr/>
      </xdr:nvSpPr>
      <xdr:spPr>
        <a:xfrm>
          <a:off x="9588500" y="96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85901</xdr:rowOff>
    </xdr:from>
    <xdr:to>
      <xdr:col>55</xdr:col>
      <xdr:colOff>0</xdr:colOff>
      <xdr:row>56</xdr:row>
      <xdr:rowOff>114622</xdr:rowOff>
    </xdr:to>
    <xdr:cxnSp macro="">
      <xdr:nvCxnSpPr>
        <xdr:cNvPr id="239" name="直線コネクタ 238">
          <a:extLst>
            <a:ext uri="{FF2B5EF4-FFF2-40B4-BE49-F238E27FC236}">
              <a16:creationId xmlns:a16="http://schemas.microsoft.com/office/drawing/2014/main" id="{5F8EF3F2-030F-4752-8B40-A24C7E45F1BB}"/>
            </a:ext>
          </a:extLst>
        </xdr:cNvPr>
        <xdr:cNvCxnSpPr/>
      </xdr:nvCxnSpPr>
      <xdr:spPr>
        <a:xfrm flipV="1">
          <a:off x="9639300" y="9687101"/>
          <a:ext cx="8382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98996</xdr:rowOff>
    </xdr:from>
    <xdr:to>
      <xdr:col>46</xdr:col>
      <xdr:colOff>38100</xdr:colOff>
      <xdr:row>57</xdr:row>
      <xdr:rowOff>29146</xdr:rowOff>
    </xdr:to>
    <xdr:sp macro="" textlink="">
      <xdr:nvSpPr>
        <xdr:cNvPr id="240" name="楕円 239">
          <a:extLst>
            <a:ext uri="{FF2B5EF4-FFF2-40B4-BE49-F238E27FC236}">
              <a16:creationId xmlns:a16="http://schemas.microsoft.com/office/drawing/2014/main" id="{F5E145E5-53ED-483B-9E08-B0E337AB2F62}"/>
            </a:ext>
          </a:extLst>
        </xdr:cNvPr>
        <xdr:cNvSpPr/>
      </xdr:nvSpPr>
      <xdr:spPr>
        <a:xfrm>
          <a:off x="8699500" y="97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114622</xdr:rowOff>
    </xdr:from>
    <xdr:to>
      <xdr:col>50</xdr:col>
      <xdr:colOff>114300</xdr:colOff>
      <xdr:row>56</xdr:row>
      <xdr:rowOff>149796</xdr:rowOff>
    </xdr:to>
    <xdr:cxnSp macro="">
      <xdr:nvCxnSpPr>
        <xdr:cNvPr id="241" name="直線コネクタ 240">
          <a:extLst>
            <a:ext uri="{FF2B5EF4-FFF2-40B4-BE49-F238E27FC236}">
              <a16:creationId xmlns:a16="http://schemas.microsoft.com/office/drawing/2014/main" id="{B5F89762-AF91-4FAE-A72D-E2356A41BDD1}"/>
            </a:ext>
          </a:extLst>
        </xdr:cNvPr>
        <xdr:cNvCxnSpPr/>
      </xdr:nvCxnSpPr>
      <xdr:spPr>
        <a:xfrm flipV="1">
          <a:off x="8750300" y="9715822"/>
          <a:ext cx="8890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129540</xdr:rowOff>
    </xdr:from>
    <xdr:to>
      <xdr:col>41</xdr:col>
      <xdr:colOff>101600</xdr:colOff>
      <xdr:row>57</xdr:row>
      <xdr:rowOff>59690</xdr:rowOff>
    </xdr:to>
    <xdr:sp macro="" textlink="">
      <xdr:nvSpPr>
        <xdr:cNvPr id="242" name="楕円 241">
          <a:extLst>
            <a:ext uri="{FF2B5EF4-FFF2-40B4-BE49-F238E27FC236}">
              <a16:creationId xmlns:a16="http://schemas.microsoft.com/office/drawing/2014/main" id="{7AB49409-006C-4905-B05F-90C896080C3C}"/>
            </a:ext>
          </a:extLst>
        </xdr:cNvPr>
        <xdr:cNvSpPr/>
      </xdr:nvSpPr>
      <xdr:spPr>
        <a:xfrm>
          <a:off x="7810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149796</xdr:rowOff>
    </xdr:from>
    <xdr:to>
      <xdr:col>45</xdr:col>
      <xdr:colOff>177800</xdr:colOff>
      <xdr:row>57</xdr:row>
      <xdr:rowOff>8890</xdr:rowOff>
    </xdr:to>
    <xdr:cxnSp macro="">
      <xdr:nvCxnSpPr>
        <xdr:cNvPr id="243" name="直線コネクタ 242">
          <a:extLst>
            <a:ext uri="{FF2B5EF4-FFF2-40B4-BE49-F238E27FC236}">
              <a16:creationId xmlns:a16="http://schemas.microsoft.com/office/drawing/2014/main" id="{BDD3AD26-2ACA-45CF-9AFA-24BEAAB43CF2}"/>
            </a:ext>
          </a:extLst>
        </xdr:cNvPr>
        <xdr:cNvCxnSpPr/>
      </xdr:nvCxnSpPr>
      <xdr:spPr>
        <a:xfrm flipV="1">
          <a:off x="7861300" y="9750996"/>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94D9F67F-9F16-4E93-95C2-1CFAB166900D}"/>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DF3C64CF-AB89-41A0-9536-827DDC655980}"/>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A5864106-E8C8-4D36-A3D5-65E49C5A907D}"/>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D737336E-AA31-401E-85A3-31F1CDD15641}"/>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10499</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548E80A7-0C23-4F5D-AB81-F41F9C47F197}"/>
            </a:ext>
          </a:extLst>
        </xdr:cNvPr>
        <xdr:cNvSpPr txBox="1"/>
      </xdr:nvSpPr>
      <xdr:spPr>
        <a:xfrm>
          <a:off x="9281505" y="9440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45673</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13674017-F622-47F6-B248-6F17BBF464F2}"/>
            </a:ext>
          </a:extLst>
        </xdr:cNvPr>
        <xdr:cNvSpPr txBox="1"/>
      </xdr:nvSpPr>
      <xdr:spPr>
        <a:xfrm>
          <a:off x="8405205" y="9475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76217</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9699FBB5-4F46-4A7E-98DE-5BE2263AD921}"/>
            </a:ext>
          </a:extLst>
        </xdr:cNvPr>
        <xdr:cNvSpPr txBox="1"/>
      </xdr:nvSpPr>
      <xdr:spPr>
        <a:xfrm>
          <a:off x="7516205" y="9505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36A60550-C4B9-4B98-991D-41A32267DA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800A83B9-8F6A-4BFE-B666-2B748689AB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E4C0B1C8-513D-4FEB-B17E-7906625A4B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33DB01C9-BF70-4E7E-9A81-6CA710A44B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AE13FEE9-6DDE-4F17-802A-3F1B69F465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6B8F734C-AA7A-4DC3-AAA7-B536A9C926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D3221761-2A02-453D-8964-EA97F309C8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B89A77CB-2E99-49C3-966D-E97AE46A47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51E9AD5E-471D-47F3-8F8D-7DCBD2D624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97CC4CE2-F73E-4466-9229-D670104D34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731D172-2FAC-4562-838A-ABB59448F5D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32F8020A-C110-46E8-8751-C0B015226F0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A004EB77-609D-4912-BD0B-F1BE1BBC76D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7F7C188-1976-4FBB-AFB3-72DFAB4E77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892281EE-EBA0-45EB-BDDE-43B8008D64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2DB5609B-5CCF-4F1D-9641-13590A0B85E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88901BB7-16D6-44A9-A12B-21E7A190952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7DFB2563-88B4-438A-912F-E92C0667F4F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42260AC7-8658-4B08-B8CB-5395B74DCD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5400D4AE-A80B-4059-A07B-66FD43637AC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E523CF7A-CFAA-40E8-8F2B-8CAE0AD341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B2F18F32-D42A-4FFC-BDA4-79170424AD7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56111A7-7251-45C9-A922-3E2CD2CD4E3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6344346C-BAAD-4034-B70C-5667769CDF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C36E89E-9127-49BD-AEBF-BBCCC43651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32762CBC-630F-40C6-9909-FBB220BAF9E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6069BEA7-014F-44E2-9EF8-88BA6442B54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3247A046-7B08-4A88-844D-B8CA69668C7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587997EE-BD88-45B9-ABC6-0463521B39EB}"/>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735BA877-2165-46B7-9869-DC2122A421E1}"/>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6609568A-F4AE-4FCD-91A8-E4834BE58141}"/>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01D83AD5-77DA-4CF0-8D4D-1531773588F7}"/>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32E3D18B-C1A0-49AF-8575-FD90DE34C1A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57C22A56-C5C8-4D55-8D94-A101DDBAA70D}"/>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6793FE38-D56E-4269-B1CE-BDFDADD90E24}"/>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7C94ED8A-8A39-45A3-B448-99680B258414}"/>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C5A036D-AAED-460D-BEF1-92117595A1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B87BB34-4A1B-45A9-9D90-7C8169467F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522F54C-0F57-4CC2-9A06-FD54678EC9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44B550F-05CE-4E8E-AAB4-7E47E7257D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1DC690A-6736-4A9B-B0E2-1280CF81C1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92" name="楕円 291">
          <a:extLst>
            <a:ext uri="{FF2B5EF4-FFF2-40B4-BE49-F238E27FC236}">
              <a16:creationId xmlns:a16="http://schemas.microsoft.com/office/drawing/2014/main" id="{0CB92989-B5E0-49D9-A35F-6A328C69B92E}"/>
            </a:ext>
          </a:extLst>
        </xdr:cNvPr>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5537838B-32E2-4D63-994D-C0CD4D760C8F}"/>
            </a:ext>
          </a:extLst>
        </xdr:cNvPr>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29755</xdr:rowOff>
    </xdr:from>
    <xdr:to>
      <xdr:col>20</xdr:col>
      <xdr:colOff>38100</xdr:colOff>
      <xdr:row>81</xdr:row>
      <xdr:rowOff>131355</xdr:rowOff>
    </xdr:to>
    <xdr:sp macro="" textlink="">
      <xdr:nvSpPr>
        <xdr:cNvPr id="294" name="楕円 293">
          <a:extLst>
            <a:ext uri="{FF2B5EF4-FFF2-40B4-BE49-F238E27FC236}">
              <a16:creationId xmlns:a16="http://schemas.microsoft.com/office/drawing/2014/main" id="{528228E6-166A-4D03-87E4-FF1CDD1C2C4D}"/>
            </a:ext>
          </a:extLst>
        </xdr:cNvPr>
        <xdr:cNvSpPr/>
      </xdr:nvSpPr>
      <xdr:spPr>
        <a:xfrm>
          <a:off x="3746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80555</xdr:rowOff>
    </xdr:from>
    <xdr:to>
      <xdr:col>24</xdr:col>
      <xdr:colOff>63500</xdr:colOff>
      <xdr:row>81</xdr:row>
      <xdr:rowOff>129539</xdr:rowOff>
    </xdr:to>
    <xdr:cxnSp macro="">
      <xdr:nvCxnSpPr>
        <xdr:cNvPr id="295" name="直線コネクタ 294">
          <a:extLst>
            <a:ext uri="{FF2B5EF4-FFF2-40B4-BE49-F238E27FC236}">
              <a16:creationId xmlns:a16="http://schemas.microsoft.com/office/drawing/2014/main" id="{6CD3F197-749C-47C5-8258-B381FB2A6327}"/>
            </a:ext>
          </a:extLst>
        </xdr:cNvPr>
        <xdr:cNvCxnSpPr/>
      </xdr:nvCxnSpPr>
      <xdr:spPr>
        <a:xfrm>
          <a:off x="3797300" y="1396800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72208</xdr:rowOff>
    </xdr:from>
    <xdr:to>
      <xdr:col>15</xdr:col>
      <xdr:colOff>101600</xdr:colOff>
      <xdr:row>82</xdr:row>
      <xdr:rowOff>2358</xdr:rowOff>
    </xdr:to>
    <xdr:sp macro="" textlink="">
      <xdr:nvSpPr>
        <xdr:cNvPr id="296" name="楕円 295">
          <a:extLst>
            <a:ext uri="{FF2B5EF4-FFF2-40B4-BE49-F238E27FC236}">
              <a16:creationId xmlns:a16="http://schemas.microsoft.com/office/drawing/2014/main" id="{DEE46B25-A404-412B-874F-BC8738C57466}"/>
            </a:ext>
          </a:extLst>
        </xdr:cNvPr>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123008</xdr:rowOff>
    </xdr:to>
    <xdr:cxnSp macro="">
      <xdr:nvCxnSpPr>
        <xdr:cNvPr id="297" name="直線コネクタ 296">
          <a:extLst>
            <a:ext uri="{FF2B5EF4-FFF2-40B4-BE49-F238E27FC236}">
              <a16:creationId xmlns:a16="http://schemas.microsoft.com/office/drawing/2014/main" id="{38A34B93-5524-4E32-BDD2-DFE108854CE9}"/>
            </a:ext>
          </a:extLst>
        </xdr:cNvPr>
        <xdr:cNvCxnSpPr/>
      </xdr:nvCxnSpPr>
      <xdr:spPr>
        <a:xfrm flipV="1">
          <a:off x="2908300" y="139680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23223</xdr:rowOff>
    </xdr:from>
    <xdr:to>
      <xdr:col>10</xdr:col>
      <xdr:colOff>165100</xdr:colOff>
      <xdr:row>81</xdr:row>
      <xdr:rowOff>124823</xdr:rowOff>
    </xdr:to>
    <xdr:sp macro="" textlink="">
      <xdr:nvSpPr>
        <xdr:cNvPr id="298" name="楕円 297">
          <a:extLst>
            <a:ext uri="{FF2B5EF4-FFF2-40B4-BE49-F238E27FC236}">
              <a16:creationId xmlns:a16="http://schemas.microsoft.com/office/drawing/2014/main" id="{CC9B911A-3982-4013-8A9E-7AFCA5075AF4}"/>
            </a:ext>
          </a:extLst>
        </xdr:cNvPr>
        <xdr:cNvSpPr/>
      </xdr:nvSpPr>
      <xdr:spPr>
        <a:xfrm>
          <a:off x="1968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74023</xdr:rowOff>
    </xdr:from>
    <xdr:to>
      <xdr:col>15</xdr:col>
      <xdr:colOff>50800</xdr:colOff>
      <xdr:row>81</xdr:row>
      <xdr:rowOff>123008</xdr:rowOff>
    </xdr:to>
    <xdr:cxnSp macro="">
      <xdr:nvCxnSpPr>
        <xdr:cNvPr id="299" name="直線コネクタ 298">
          <a:extLst>
            <a:ext uri="{FF2B5EF4-FFF2-40B4-BE49-F238E27FC236}">
              <a16:creationId xmlns:a16="http://schemas.microsoft.com/office/drawing/2014/main" id="{CE8D47F9-8699-4C7A-B001-140897CC5198}"/>
            </a:ext>
          </a:extLst>
        </xdr:cNvPr>
        <xdr:cNvCxnSpPr/>
      </xdr:nvCxnSpPr>
      <xdr:spPr>
        <a:xfrm>
          <a:off x="2019300" y="139614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00" name="n_1aveValue【公営住宅】&#10;有形固定資産減価償却率">
          <a:extLst>
            <a:ext uri="{FF2B5EF4-FFF2-40B4-BE49-F238E27FC236}">
              <a16:creationId xmlns:a16="http://schemas.microsoft.com/office/drawing/2014/main" id="{51A64FED-E63E-4B80-83EC-297F8189612E}"/>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01" name="n_2aveValue【公営住宅】&#10;有形固定資産減価償却率">
          <a:extLst>
            <a:ext uri="{FF2B5EF4-FFF2-40B4-BE49-F238E27FC236}">
              <a16:creationId xmlns:a16="http://schemas.microsoft.com/office/drawing/2014/main" id="{44AA5464-EA3A-44B2-BBC2-CD8811C349CD}"/>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2" name="n_3aveValue【公営住宅】&#10;有形固定資産減価償却率">
          <a:extLst>
            <a:ext uri="{FF2B5EF4-FFF2-40B4-BE49-F238E27FC236}">
              <a16:creationId xmlns:a16="http://schemas.microsoft.com/office/drawing/2014/main" id="{5CEFA44C-0E34-4262-BE99-4F6F0531F124}"/>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E12697A3-88FA-4633-8425-0199E03A6C66}"/>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147882</xdr:rowOff>
    </xdr:from>
    <xdr:ext cx="405111" cy="259045"/>
    <xdr:sp macro="" textlink="">
      <xdr:nvSpPr>
        <xdr:cNvPr id="304" name="n_1mainValue【公営住宅】&#10;有形固定資産減価償却率">
          <a:extLst>
            <a:ext uri="{FF2B5EF4-FFF2-40B4-BE49-F238E27FC236}">
              <a16:creationId xmlns:a16="http://schemas.microsoft.com/office/drawing/2014/main" id="{E5572018-6004-4D01-9B64-ADAE50B4DFC1}"/>
            </a:ext>
          </a:extLst>
        </xdr:cNvPr>
        <xdr:cNvSpPr txBox="1"/>
      </xdr:nvSpPr>
      <xdr:spPr>
        <a:xfrm>
          <a:off x="3582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18885</xdr:rowOff>
    </xdr:from>
    <xdr:ext cx="405111" cy="259045"/>
    <xdr:sp macro="" textlink="">
      <xdr:nvSpPr>
        <xdr:cNvPr id="305" name="n_2mainValue【公営住宅】&#10;有形固定資産減価償却率">
          <a:extLst>
            <a:ext uri="{FF2B5EF4-FFF2-40B4-BE49-F238E27FC236}">
              <a16:creationId xmlns:a16="http://schemas.microsoft.com/office/drawing/2014/main" id="{EA7434D3-998E-4B46-8282-6CEC85255C8D}"/>
            </a:ext>
          </a:extLst>
        </xdr:cNvPr>
        <xdr:cNvSpPr txBox="1"/>
      </xdr:nvSpPr>
      <xdr:spPr>
        <a:xfrm>
          <a:off x="2705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141350</xdr:rowOff>
    </xdr:from>
    <xdr:ext cx="405111" cy="259045"/>
    <xdr:sp macro="" textlink="">
      <xdr:nvSpPr>
        <xdr:cNvPr id="306" name="n_3mainValue【公営住宅】&#10;有形固定資産減価償却率">
          <a:extLst>
            <a:ext uri="{FF2B5EF4-FFF2-40B4-BE49-F238E27FC236}">
              <a16:creationId xmlns:a16="http://schemas.microsoft.com/office/drawing/2014/main" id="{8EDCCF51-6338-4E2A-B949-509F4EA5EBE8}"/>
            </a:ext>
          </a:extLst>
        </xdr:cNvPr>
        <xdr:cNvSpPr txBox="1"/>
      </xdr:nvSpPr>
      <xdr:spPr>
        <a:xfrm>
          <a:off x="1816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DD884C33-5C89-420D-9EFB-366B2AB385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F44EAA09-4F20-4C2F-956D-7FC90F4509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52A4352B-E932-4F8C-9867-6819421532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14E7E30-20BE-4278-87D3-0849BD6E92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DB5DE3B6-F77F-4720-B696-84233D17A1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2FE5A279-ACFB-43F6-BA13-BB40C372DB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A613EB96-32BF-4544-9EE6-24C1455843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41C8AD80-BDA6-46FC-9D46-5C2538EF9B7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FFFA59A9-D492-49BD-95AE-3BF56D33B4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96DC136-38C7-459F-8EE9-AE6058C91E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1548905-71A9-40AE-8660-D23CC76B4B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6CAE75CA-5259-41A0-9101-AABF332F2D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D239BC69-5561-488C-AD89-AF1451DEB55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87533990-066A-43E8-A0B8-945FC767EFA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76B3F676-EF3D-495F-9B19-78931F837EA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CCE39BA3-D2B2-4A23-80C1-8758CA934F4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534F69BB-B2E1-46EA-8CE0-7D596522A98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34CB3CBA-169D-4117-B356-C47C3589DE0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82275A4A-561B-4C0D-B7C1-B5E1F88E62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F99D4474-D74D-4876-AED2-0BD48F86185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4C7608BB-4593-4F8C-9977-52AD747AD5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C4824607-EFFF-4A67-9AFB-BADBBFF4BBA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C3D10B77-FF8D-4462-A9BC-6F39E4DE1A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7924D171-1717-46AD-87E7-6AF14DCA6BEF}"/>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D13C7CBB-78CE-4C40-BF37-78EABEC25698}"/>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54653618-E42E-472C-A815-DC4F1B318D42}"/>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9FC33DA4-F4ED-4CE5-9EED-354B86AA382F}"/>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3196B30E-14F8-42DD-9E1E-26FC4DF6EA9D}"/>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id="{B8250DB7-00EA-42D9-9658-7D237D192BA7}"/>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EA958546-3A97-46DD-AC96-AF3FC1CB2B7A}"/>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B446F6C2-BC78-4BD8-8EDA-B1CC432B33F4}"/>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EBA4DEF5-BB58-41E6-BF1A-7AEB9EFEF708}"/>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51E4C52B-AAB4-471D-A9A0-8BBAD45D19D2}"/>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57C42C07-6B1B-45CE-9FED-70D8E098A424}"/>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238ABBF-5845-43E8-B20E-3BC4A6A6A2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0A948CB-0D06-42D1-B21B-3B975DB5DA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F7D462F-83A1-47E4-9C9D-6DF8E33147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CAAABC3-7AAC-4E0D-94A8-71382B2319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67D77EB-0A0F-4113-8800-CF8380F041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40450</xdr:rowOff>
    </xdr:from>
    <xdr:to>
      <xdr:col>55</xdr:col>
      <xdr:colOff>50800</xdr:colOff>
      <xdr:row>80</xdr:row>
      <xdr:rowOff>142050</xdr:rowOff>
    </xdr:to>
    <xdr:sp macro="" textlink="">
      <xdr:nvSpPr>
        <xdr:cNvPr id="346" name="楕円 345">
          <a:extLst>
            <a:ext uri="{FF2B5EF4-FFF2-40B4-BE49-F238E27FC236}">
              <a16:creationId xmlns:a16="http://schemas.microsoft.com/office/drawing/2014/main" id="{2CE12E96-C88C-4C9E-AFD9-D63EDE504CD6}"/>
            </a:ext>
          </a:extLst>
        </xdr:cNvPr>
        <xdr:cNvSpPr/>
      </xdr:nvSpPr>
      <xdr:spPr>
        <a:xfrm>
          <a:off x="10426700" y="137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63327</xdr:rowOff>
    </xdr:from>
    <xdr:ext cx="469744" cy="259045"/>
    <xdr:sp macro="" textlink="">
      <xdr:nvSpPr>
        <xdr:cNvPr id="347" name="【公営住宅】&#10;一人当たり面積該当値テキスト">
          <a:extLst>
            <a:ext uri="{FF2B5EF4-FFF2-40B4-BE49-F238E27FC236}">
              <a16:creationId xmlns:a16="http://schemas.microsoft.com/office/drawing/2014/main" id="{6E43DEB5-D2E7-4878-A5C3-ABB46E1372B7}"/>
            </a:ext>
          </a:extLst>
        </xdr:cNvPr>
        <xdr:cNvSpPr txBox="1"/>
      </xdr:nvSpPr>
      <xdr:spPr>
        <a:xfrm>
          <a:off x="10515600"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62548</xdr:rowOff>
    </xdr:from>
    <xdr:to>
      <xdr:col>50</xdr:col>
      <xdr:colOff>165100</xdr:colOff>
      <xdr:row>80</xdr:row>
      <xdr:rowOff>164148</xdr:rowOff>
    </xdr:to>
    <xdr:sp macro="" textlink="">
      <xdr:nvSpPr>
        <xdr:cNvPr id="348" name="楕円 347">
          <a:extLst>
            <a:ext uri="{FF2B5EF4-FFF2-40B4-BE49-F238E27FC236}">
              <a16:creationId xmlns:a16="http://schemas.microsoft.com/office/drawing/2014/main" id="{BF20F195-B126-4929-A3DC-B28832C62A91}"/>
            </a:ext>
          </a:extLst>
        </xdr:cNvPr>
        <xdr:cNvSpPr/>
      </xdr:nvSpPr>
      <xdr:spPr>
        <a:xfrm>
          <a:off x="9588500" y="137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91250</xdr:rowOff>
    </xdr:from>
    <xdr:to>
      <xdr:col>55</xdr:col>
      <xdr:colOff>0</xdr:colOff>
      <xdr:row>80</xdr:row>
      <xdr:rowOff>113348</xdr:rowOff>
    </xdr:to>
    <xdr:cxnSp macro="">
      <xdr:nvCxnSpPr>
        <xdr:cNvPr id="349" name="直線コネクタ 348">
          <a:extLst>
            <a:ext uri="{FF2B5EF4-FFF2-40B4-BE49-F238E27FC236}">
              <a16:creationId xmlns:a16="http://schemas.microsoft.com/office/drawing/2014/main" id="{42ED9D9C-972E-4152-B672-9E6F36660D18}"/>
            </a:ext>
          </a:extLst>
        </xdr:cNvPr>
        <xdr:cNvCxnSpPr/>
      </xdr:nvCxnSpPr>
      <xdr:spPr>
        <a:xfrm flipV="1">
          <a:off x="9639300" y="13807250"/>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97219</xdr:rowOff>
    </xdr:from>
    <xdr:to>
      <xdr:col>46</xdr:col>
      <xdr:colOff>38100</xdr:colOff>
      <xdr:row>81</xdr:row>
      <xdr:rowOff>27369</xdr:rowOff>
    </xdr:to>
    <xdr:sp macro="" textlink="">
      <xdr:nvSpPr>
        <xdr:cNvPr id="350" name="楕円 349">
          <a:extLst>
            <a:ext uri="{FF2B5EF4-FFF2-40B4-BE49-F238E27FC236}">
              <a16:creationId xmlns:a16="http://schemas.microsoft.com/office/drawing/2014/main" id="{6ABB95C5-EC14-439B-8E3B-E5F0BB7602C0}"/>
            </a:ext>
          </a:extLst>
        </xdr:cNvPr>
        <xdr:cNvSpPr/>
      </xdr:nvSpPr>
      <xdr:spPr>
        <a:xfrm>
          <a:off x="8699500" y="138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113348</xdr:rowOff>
    </xdr:from>
    <xdr:to>
      <xdr:col>50</xdr:col>
      <xdr:colOff>114300</xdr:colOff>
      <xdr:row>80</xdr:row>
      <xdr:rowOff>148019</xdr:rowOff>
    </xdr:to>
    <xdr:cxnSp macro="">
      <xdr:nvCxnSpPr>
        <xdr:cNvPr id="351" name="直線コネクタ 350">
          <a:extLst>
            <a:ext uri="{FF2B5EF4-FFF2-40B4-BE49-F238E27FC236}">
              <a16:creationId xmlns:a16="http://schemas.microsoft.com/office/drawing/2014/main" id="{ABA65DAC-31A2-4F0A-B3AF-14F91DCFC9ED}"/>
            </a:ext>
          </a:extLst>
        </xdr:cNvPr>
        <xdr:cNvCxnSpPr/>
      </xdr:nvCxnSpPr>
      <xdr:spPr>
        <a:xfrm flipV="1">
          <a:off x="8750300" y="1382934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120650</xdr:rowOff>
    </xdr:from>
    <xdr:to>
      <xdr:col>41</xdr:col>
      <xdr:colOff>101600</xdr:colOff>
      <xdr:row>81</xdr:row>
      <xdr:rowOff>50800</xdr:rowOff>
    </xdr:to>
    <xdr:sp macro="" textlink="">
      <xdr:nvSpPr>
        <xdr:cNvPr id="352" name="楕円 351">
          <a:extLst>
            <a:ext uri="{FF2B5EF4-FFF2-40B4-BE49-F238E27FC236}">
              <a16:creationId xmlns:a16="http://schemas.microsoft.com/office/drawing/2014/main" id="{0F223056-5751-4562-BF7E-2BCEF871123A}"/>
            </a:ext>
          </a:extLst>
        </xdr:cNvPr>
        <xdr:cNvSpPr/>
      </xdr:nvSpPr>
      <xdr:spPr>
        <a:xfrm>
          <a:off x="781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148019</xdr:rowOff>
    </xdr:from>
    <xdr:to>
      <xdr:col>45</xdr:col>
      <xdr:colOff>177800</xdr:colOff>
      <xdr:row>81</xdr:row>
      <xdr:rowOff>0</xdr:rowOff>
    </xdr:to>
    <xdr:cxnSp macro="">
      <xdr:nvCxnSpPr>
        <xdr:cNvPr id="353" name="直線コネクタ 352">
          <a:extLst>
            <a:ext uri="{FF2B5EF4-FFF2-40B4-BE49-F238E27FC236}">
              <a16:creationId xmlns:a16="http://schemas.microsoft.com/office/drawing/2014/main" id="{3D93550B-C811-4EEF-A481-8212D6553C0F}"/>
            </a:ext>
          </a:extLst>
        </xdr:cNvPr>
        <xdr:cNvCxnSpPr/>
      </xdr:nvCxnSpPr>
      <xdr:spPr>
        <a:xfrm flipV="1">
          <a:off x="7861300" y="1386401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id="{CA34CAAE-2CBD-4195-A984-410F6DF13CAE}"/>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E1E5A19A-87EA-4822-8F48-9F0212DDC3C2}"/>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5896A403-AC78-4B0A-8CEB-D5F14DB603E9}"/>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6AC58323-86A1-4E8A-B1DE-910E8B1A4556}"/>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9225</xdr:rowOff>
    </xdr:from>
    <xdr:ext cx="469744" cy="259045"/>
    <xdr:sp macro="" textlink="">
      <xdr:nvSpPr>
        <xdr:cNvPr id="358" name="n_1mainValue【公営住宅】&#10;一人当たり面積">
          <a:extLst>
            <a:ext uri="{FF2B5EF4-FFF2-40B4-BE49-F238E27FC236}">
              <a16:creationId xmlns:a16="http://schemas.microsoft.com/office/drawing/2014/main" id="{6F5B3F5F-2503-42A9-AB55-8D828B1786DF}"/>
            </a:ext>
          </a:extLst>
        </xdr:cNvPr>
        <xdr:cNvSpPr txBox="1"/>
      </xdr:nvSpPr>
      <xdr:spPr>
        <a:xfrm>
          <a:off x="9391727"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43896</xdr:rowOff>
    </xdr:from>
    <xdr:ext cx="469744" cy="259045"/>
    <xdr:sp macro="" textlink="">
      <xdr:nvSpPr>
        <xdr:cNvPr id="359" name="n_2mainValue【公営住宅】&#10;一人当たり面積">
          <a:extLst>
            <a:ext uri="{FF2B5EF4-FFF2-40B4-BE49-F238E27FC236}">
              <a16:creationId xmlns:a16="http://schemas.microsoft.com/office/drawing/2014/main" id="{052D1708-4803-4875-9DA0-DFF192A91002}"/>
            </a:ext>
          </a:extLst>
        </xdr:cNvPr>
        <xdr:cNvSpPr txBox="1"/>
      </xdr:nvSpPr>
      <xdr:spPr>
        <a:xfrm>
          <a:off x="8515427"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67327</xdr:rowOff>
    </xdr:from>
    <xdr:ext cx="469744" cy="259045"/>
    <xdr:sp macro="" textlink="">
      <xdr:nvSpPr>
        <xdr:cNvPr id="360" name="n_3mainValue【公営住宅】&#10;一人当たり面積">
          <a:extLst>
            <a:ext uri="{FF2B5EF4-FFF2-40B4-BE49-F238E27FC236}">
              <a16:creationId xmlns:a16="http://schemas.microsoft.com/office/drawing/2014/main" id="{61772B9C-C943-435A-9249-C44107A788E6}"/>
            </a:ext>
          </a:extLst>
        </xdr:cNvPr>
        <xdr:cNvSpPr txBox="1"/>
      </xdr:nvSpPr>
      <xdr:spPr>
        <a:xfrm>
          <a:off x="7626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D92E66ED-E749-4207-8D36-A0F8448827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C6A7A25F-D930-404A-BA7D-8682CDF429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5D59649A-4570-4482-89E6-3E2813BC00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AECAE497-741D-4B96-8B6B-5B92D83DD7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E399EC5D-5C90-44C0-83C3-774E68FC97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6E58D32F-12D7-4797-B4AA-1F1E1AE97A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6B02219D-C465-4C3C-B3A1-FBD7702C3F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29DAA3D3-978C-4603-8FFE-0BA510FF0E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BB4731E4-67F9-4B01-ACA7-AE83776D21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7C135476-3F35-4446-9AFC-3F6DB88961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CB1140F-4F9E-4046-8E98-6257EDDDE3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EC1793E5-4C26-4A2D-A591-0EA732A192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140FD0AE-ECFD-40B7-8EA6-9052895820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C8B2C5E3-5AD2-4727-BF6A-C998CA2536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22D950F6-D659-4122-96A1-A58E118CE3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E8FDCFF3-5EC4-4915-9C7A-9E27C8C584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126940DE-05B2-494C-92E1-0CF8BB0B5D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594D4496-A8A4-42F7-9817-3471EF43C9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7E5F036B-4001-43F3-BF66-B4AADBD612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9984F57-0A8E-4FAC-B4D3-E9707E7797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EEB8BCBE-6BBC-4BF1-B38A-0B70CF2FE3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E61F71DC-9D57-42B4-BEF6-EF06C8215F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53BF3D81-7E3C-4FB1-876B-5A7ADC5340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1B478545-EEB9-4DF0-9F21-1150A821D2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B1D16F64-7318-4070-A4ED-A2B81376F3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51100104-A913-4B9D-A31D-AD048A6718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9E347B72-287C-491F-A780-4AEAC56B00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C8AC1D46-F17A-49A3-9921-890E1E6BF8A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43AE00DD-9ED4-402A-8A31-30C27CE757D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A83D704B-E098-45AD-8CAE-0B8625134B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0ED8BB00-67D9-4CEA-AF8D-C3BDE5B90E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C8691203-CA83-47C1-B82C-A11F35DA33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4B2980BA-416B-4D75-A6A9-596340BE46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E42F870F-F00B-4D03-AC95-EE20C45BBB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0B1037BB-DF20-4332-A596-2E1433E304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BDA0F955-1D0D-4E80-96E6-9F8B35DCEE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3D9760F1-306F-43E3-909B-EDF2BC490E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F6482D34-D5DA-4572-B840-07DBA7D091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85ADD4F6-7AF8-4243-8D67-0B006BD1299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A210C61-4ED1-47CF-8E0B-10DD6F3992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AF06013D-77E0-4C45-98AC-AE5A6702F6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D4FB4A83-67F6-4ECD-AF0B-02CCF361A9D9}"/>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2098012D-A57B-43D3-8621-B9381B039C3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EC6DEF3F-E5AD-49D0-9FBA-620B37A814C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0C08B0AF-AB30-42F6-9B96-005379C07DE6}"/>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B5DB36DA-EEF7-4D1F-A066-7B0B588797F1}"/>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4202715A-95F1-426F-B5A8-1C1324150DBB}"/>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FFAFC141-0003-4999-AB87-B3011F7F2B7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03DA856D-E748-46E1-8C07-026094E701C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7BE84BF6-9EDF-451D-BB3B-DAF11135281E}"/>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CC8D92BA-119C-4714-90CE-4A20DEF92D31}"/>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6B545B50-D020-489B-AD61-22CCAFBEDB96}"/>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1D0C7C95-9517-40CA-81AE-A86DFD6690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37134592-F5FF-4D9A-AFA3-7745B9837E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868128D-36C4-4CB3-83F6-38F8D9243B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E56B41A-D34F-4061-9F84-C08081F633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1DD5D3A-1AE8-417A-90E0-7A8B976172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136434</xdr:rowOff>
    </xdr:from>
    <xdr:to>
      <xdr:col>85</xdr:col>
      <xdr:colOff>177800</xdr:colOff>
      <xdr:row>38</xdr:row>
      <xdr:rowOff>66584</xdr:rowOff>
    </xdr:to>
    <xdr:sp macro="" textlink="">
      <xdr:nvSpPr>
        <xdr:cNvPr id="418" name="楕円 417">
          <a:extLst>
            <a:ext uri="{FF2B5EF4-FFF2-40B4-BE49-F238E27FC236}">
              <a16:creationId xmlns:a16="http://schemas.microsoft.com/office/drawing/2014/main" id="{2F367E9B-B6B9-45E6-8B48-395E24925C85}"/>
            </a:ext>
          </a:extLst>
        </xdr:cNvPr>
        <xdr:cNvSpPr/>
      </xdr:nvSpPr>
      <xdr:spPr>
        <a:xfrm>
          <a:off x="16268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114861</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9F1CCB86-9916-45AE-9640-EB482DE143F1}"/>
            </a:ext>
          </a:extLst>
        </xdr:cNvPr>
        <xdr:cNvSpPr txBox="1"/>
      </xdr:nvSpPr>
      <xdr:spPr>
        <a:xfrm>
          <a:off x="16357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20" name="楕円 419">
          <a:extLst>
            <a:ext uri="{FF2B5EF4-FFF2-40B4-BE49-F238E27FC236}">
              <a16:creationId xmlns:a16="http://schemas.microsoft.com/office/drawing/2014/main" id="{2C345EF6-42BB-4B23-9A10-DBFEAD68D250}"/>
            </a:ext>
          </a:extLst>
        </xdr:cNvPr>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15784</xdr:rowOff>
    </xdr:to>
    <xdr:cxnSp macro="">
      <xdr:nvCxnSpPr>
        <xdr:cNvPr id="421" name="直線コネクタ 420">
          <a:extLst>
            <a:ext uri="{FF2B5EF4-FFF2-40B4-BE49-F238E27FC236}">
              <a16:creationId xmlns:a16="http://schemas.microsoft.com/office/drawing/2014/main" id="{F9755F6F-37D9-4B30-BDAF-E76DBF937821}"/>
            </a:ext>
          </a:extLst>
        </xdr:cNvPr>
        <xdr:cNvCxnSpPr/>
      </xdr:nvCxnSpPr>
      <xdr:spPr>
        <a:xfrm>
          <a:off x="15481300" y="6496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22" name="楕円 421">
          <a:extLst>
            <a:ext uri="{FF2B5EF4-FFF2-40B4-BE49-F238E27FC236}">
              <a16:creationId xmlns:a16="http://schemas.microsoft.com/office/drawing/2014/main" id="{1B24B642-156D-40D7-8606-BF3C071F7680}"/>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152944</xdr:rowOff>
    </xdr:to>
    <xdr:cxnSp macro="">
      <xdr:nvCxnSpPr>
        <xdr:cNvPr id="423" name="直線コネクタ 422">
          <a:extLst>
            <a:ext uri="{FF2B5EF4-FFF2-40B4-BE49-F238E27FC236}">
              <a16:creationId xmlns:a16="http://schemas.microsoft.com/office/drawing/2014/main" id="{A18030DD-3667-4ED7-9E29-654562F04A7E}"/>
            </a:ext>
          </a:extLst>
        </xdr:cNvPr>
        <xdr:cNvCxnSpPr/>
      </xdr:nvCxnSpPr>
      <xdr:spPr>
        <a:xfrm>
          <a:off x="14592300" y="64557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24" name="楕円 423">
          <a:extLst>
            <a:ext uri="{FF2B5EF4-FFF2-40B4-BE49-F238E27FC236}">
              <a16:creationId xmlns:a16="http://schemas.microsoft.com/office/drawing/2014/main" id="{08B876B7-0A36-4252-BCF9-7D89B7DB0580}"/>
            </a:ext>
          </a:extLst>
        </xdr:cNvPr>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112123</xdr:rowOff>
    </xdr:to>
    <xdr:cxnSp macro="">
      <xdr:nvCxnSpPr>
        <xdr:cNvPr id="425" name="直線コネクタ 424">
          <a:extLst>
            <a:ext uri="{FF2B5EF4-FFF2-40B4-BE49-F238E27FC236}">
              <a16:creationId xmlns:a16="http://schemas.microsoft.com/office/drawing/2014/main" id="{D737AB03-86A4-4967-9628-C690C4D2096D}"/>
            </a:ext>
          </a:extLst>
        </xdr:cNvPr>
        <xdr:cNvCxnSpPr/>
      </xdr:nvCxnSpPr>
      <xdr:spPr>
        <a:xfrm>
          <a:off x="13703300" y="64182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4F1ABD9-FE69-4400-B0B2-8E97536DA4A7}"/>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57776785-D6E1-46DE-9D4B-C71DAF0187CD}"/>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50C130B4-C3AD-409F-92C7-B8ECD549D598}"/>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67453A66-BD65-4043-BABA-58EC988ECD4E}"/>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48821</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FD72FA6-F5D0-4E3F-9527-D63C9A45FB3C}"/>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3C2EF0E7-9D49-4ABD-BADB-1B89FF5139D7}"/>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1BD21970-FD8D-4644-9DB4-7CE3C95C460E}"/>
            </a:ext>
          </a:extLst>
        </xdr:cNvPr>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EF0D64E8-AAF8-4044-8C13-B4DDB857CA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39DC6B19-9612-4C42-BD78-290D35DA76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6DC82AD4-0CC4-466E-ABF4-FD0EA58A0B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71AC59F4-3C9B-4861-AEDF-329947CD0C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A5A350F7-1B9B-4F0F-B9C5-4CD4935AC0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4845CC05-132A-4309-BEB1-BAA17608DE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EC392A2E-E221-4CCB-A21B-ACE41095D3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83D0D87B-E334-45C4-B131-A7AAD0048F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1B960CF1-D728-4FA8-BD00-BAF60940DE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5540BF12-4DF2-482C-A7F8-A0DEE7FEA0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2B8FD709-325A-4E6A-92CF-39B38468F8E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B93C2510-C6D0-44D7-9CA9-23714DC5491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235549D2-DEFD-44FA-A35E-FA6DFE231FB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264F7728-50FD-4209-810E-4D6BF2AEDD9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32BF42BB-99CF-48A0-A2BC-59357EF596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0FF4A90D-7C49-4918-B7E1-D079EB8C1DB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F5355FC2-2126-4488-9572-DA36D673B5D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5EC9D919-70AC-4419-AA7C-BD0AF1FEC2A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87A314E8-6CFB-402E-9A67-38F1BAF7D8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EADC0E47-5459-4354-A66D-A8BB038B63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825F2577-9355-47DF-956F-8AB0871846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0E6E48A0-80F4-4327-BB81-EF75390894A8}"/>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267F2E70-4599-43B5-B765-5AAD594393BA}"/>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9B2906CC-ECAA-4EBF-8630-355CBDDE13C9}"/>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C808D661-DD56-4695-B349-38B4030DA155}"/>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B03E3922-351A-4D36-B9FE-BCA25B99563B}"/>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6EC36BAB-9B12-4DE8-8505-D1ECFC60041A}"/>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9FBCB68A-EF1C-43D6-B39F-BF9465B53A32}"/>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460AE817-B62A-40B0-A0ED-40D0DBD87312}"/>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86A87A2D-AA38-47E9-B470-06F7B3FC8F47}"/>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7761D3C2-F442-4512-9289-171530FAE26E}"/>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8D8E5B6C-BE16-4A47-AD6D-7808CB734483}"/>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1553D69-A025-4F18-B474-97C79A60C7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71F2FAB-4D68-4627-AEBF-6ECB71C4FC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1586980-005B-49B1-9C46-11673C9F0D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331A533-6E37-4745-9485-FAB38FCE57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12D7885-C42A-49A3-9E14-6DA63D433B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4369</xdr:rowOff>
    </xdr:from>
    <xdr:to>
      <xdr:col>116</xdr:col>
      <xdr:colOff>114300</xdr:colOff>
      <xdr:row>40</xdr:row>
      <xdr:rowOff>105969</xdr:rowOff>
    </xdr:to>
    <xdr:sp macro="" textlink="">
      <xdr:nvSpPr>
        <xdr:cNvPr id="470" name="楕円 469">
          <a:extLst>
            <a:ext uri="{FF2B5EF4-FFF2-40B4-BE49-F238E27FC236}">
              <a16:creationId xmlns:a16="http://schemas.microsoft.com/office/drawing/2014/main" id="{8AA52EB8-34BD-4B93-8768-ED036AF9A710}"/>
            </a:ext>
          </a:extLst>
        </xdr:cNvPr>
        <xdr:cNvSpPr/>
      </xdr:nvSpPr>
      <xdr:spPr>
        <a:xfrm>
          <a:off x="221107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154246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90AC33EC-533B-4852-BAD8-E97B6375BAA6}"/>
            </a:ext>
          </a:extLst>
        </xdr:cNvPr>
        <xdr:cNvSpPr txBox="1"/>
      </xdr:nvSpPr>
      <xdr:spPr>
        <a:xfrm>
          <a:off x="22199600" y="68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xdr:rowOff>
    </xdr:from>
    <xdr:to>
      <xdr:col>112</xdr:col>
      <xdr:colOff>38100</xdr:colOff>
      <xdr:row>40</xdr:row>
      <xdr:rowOff>111455</xdr:rowOff>
    </xdr:to>
    <xdr:sp macro="" textlink="">
      <xdr:nvSpPr>
        <xdr:cNvPr id="472" name="楕円 471">
          <a:extLst>
            <a:ext uri="{FF2B5EF4-FFF2-40B4-BE49-F238E27FC236}">
              <a16:creationId xmlns:a16="http://schemas.microsoft.com/office/drawing/2014/main" id="{5A057039-05F5-4C60-AC60-EF81178DBD2B}"/>
            </a:ext>
          </a:extLst>
        </xdr:cNvPr>
        <xdr:cNvSpPr/>
      </xdr:nvSpPr>
      <xdr:spPr>
        <a:xfrm>
          <a:off x="21272500" y="68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55169</xdr:rowOff>
    </xdr:from>
    <xdr:to>
      <xdr:col>116</xdr:col>
      <xdr:colOff>63500</xdr:colOff>
      <xdr:row>40</xdr:row>
      <xdr:rowOff>60655</xdr:rowOff>
    </xdr:to>
    <xdr:cxnSp macro="">
      <xdr:nvCxnSpPr>
        <xdr:cNvPr id="473" name="直線コネクタ 472">
          <a:extLst>
            <a:ext uri="{FF2B5EF4-FFF2-40B4-BE49-F238E27FC236}">
              <a16:creationId xmlns:a16="http://schemas.microsoft.com/office/drawing/2014/main" id="{5DA90B29-06BF-4E34-9BE3-FE5527B0BCD0}"/>
            </a:ext>
          </a:extLst>
        </xdr:cNvPr>
        <xdr:cNvCxnSpPr/>
      </xdr:nvCxnSpPr>
      <xdr:spPr>
        <a:xfrm flipV="1">
          <a:off x="21323300" y="69131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15342</xdr:rowOff>
    </xdr:from>
    <xdr:to>
      <xdr:col>107</xdr:col>
      <xdr:colOff>101600</xdr:colOff>
      <xdr:row>40</xdr:row>
      <xdr:rowOff>116942</xdr:rowOff>
    </xdr:to>
    <xdr:sp macro="" textlink="">
      <xdr:nvSpPr>
        <xdr:cNvPr id="474" name="楕円 473">
          <a:extLst>
            <a:ext uri="{FF2B5EF4-FFF2-40B4-BE49-F238E27FC236}">
              <a16:creationId xmlns:a16="http://schemas.microsoft.com/office/drawing/2014/main" id="{07FD2954-BC3D-4DEB-86E8-1A79D82178AB}"/>
            </a:ext>
          </a:extLst>
        </xdr:cNvPr>
        <xdr:cNvSpPr/>
      </xdr:nvSpPr>
      <xdr:spPr>
        <a:xfrm>
          <a:off x="20383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60655</xdr:rowOff>
    </xdr:from>
    <xdr:to>
      <xdr:col>111</xdr:col>
      <xdr:colOff>177800</xdr:colOff>
      <xdr:row>40</xdr:row>
      <xdr:rowOff>66142</xdr:rowOff>
    </xdr:to>
    <xdr:cxnSp macro="">
      <xdr:nvCxnSpPr>
        <xdr:cNvPr id="475" name="直線コネクタ 474">
          <a:extLst>
            <a:ext uri="{FF2B5EF4-FFF2-40B4-BE49-F238E27FC236}">
              <a16:creationId xmlns:a16="http://schemas.microsoft.com/office/drawing/2014/main" id="{92F4E9F6-75E0-461B-B967-1588DBDC37E6}"/>
            </a:ext>
          </a:extLst>
        </xdr:cNvPr>
        <xdr:cNvCxnSpPr/>
      </xdr:nvCxnSpPr>
      <xdr:spPr>
        <a:xfrm flipV="1">
          <a:off x="20434300" y="69186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76" name="楕円 475">
          <a:extLst>
            <a:ext uri="{FF2B5EF4-FFF2-40B4-BE49-F238E27FC236}">
              <a16:creationId xmlns:a16="http://schemas.microsoft.com/office/drawing/2014/main" id="{2E135FBC-7711-457A-9FDF-D05E445C32E1}"/>
            </a:ext>
          </a:extLst>
        </xdr:cNvPr>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66142</xdr:rowOff>
    </xdr:from>
    <xdr:to>
      <xdr:col>107</xdr:col>
      <xdr:colOff>50800</xdr:colOff>
      <xdr:row>40</xdr:row>
      <xdr:rowOff>71628</xdr:rowOff>
    </xdr:to>
    <xdr:cxnSp macro="">
      <xdr:nvCxnSpPr>
        <xdr:cNvPr id="477" name="直線コネクタ 476">
          <a:extLst>
            <a:ext uri="{FF2B5EF4-FFF2-40B4-BE49-F238E27FC236}">
              <a16:creationId xmlns:a16="http://schemas.microsoft.com/office/drawing/2014/main" id="{E28CF613-9EB6-44C2-97E9-85F43328D553}"/>
            </a:ext>
          </a:extLst>
        </xdr:cNvPr>
        <xdr:cNvCxnSpPr/>
      </xdr:nvCxnSpPr>
      <xdr:spPr>
        <a:xfrm flipV="1">
          <a:off x="19545300" y="69241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126DC94D-B32B-4FAF-9A8E-20B4F7C580ED}"/>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86ACE1EB-0CA2-4E35-AC66-A4E2EEBBDAEC}"/>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9B2134F3-174E-4D59-A5C9-63BB94AA2C4A}"/>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D7A32CF9-F1AB-4A98-AD3D-52F7BBE7C3DD}"/>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102582</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AF0E5EDA-3825-4E00-A84C-F3BC5EA7BF7F}"/>
            </a:ext>
          </a:extLst>
        </xdr:cNvPr>
        <xdr:cNvSpPr txBox="1"/>
      </xdr:nvSpPr>
      <xdr:spPr>
        <a:xfrm>
          <a:off x="21075727" y="69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108069</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2AB3091-6E6F-48CA-B997-1C7B1F1DBB4E}"/>
            </a:ext>
          </a:extLst>
        </xdr:cNvPr>
        <xdr:cNvSpPr txBox="1"/>
      </xdr:nvSpPr>
      <xdr:spPr>
        <a:xfrm>
          <a:off x="201994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57A4A557-14E1-4AF9-B101-4E2A040954CC}"/>
            </a:ext>
          </a:extLst>
        </xdr:cNvPr>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2AD150F9-4F21-4119-91C8-96B8204C11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5F9DD322-F8A8-421D-AA0B-DEB0CFC950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4F948193-74BE-4772-9E14-BC13DF22E71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FB9643E7-D149-4FBA-8DE8-F8A72C3FAD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546B3BB3-534C-42A9-AE6E-3BF74CD20C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3A15F4A5-672D-47E4-B296-1BAAEB2AA4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E3FE2D14-E2B6-4700-B5F5-E80AA65928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12FC7901-4A35-4AFE-A105-052AD980E2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87D5E88B-B36B-4FE7-A3F9-7E871B2006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6969444B-0DB9-40DA-8790-F5A58B7DBC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D473191F-107A-4A4A-83E4-12AE4B463E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EF7315D4-70AF-4FAC-A80B-0FC19EB5EC2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22FEDA27-AD1E-4330-88D4-49BEF22CD7C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DF5F9F25-6645-4FDE-88DC-1F8AA1A24A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B6944358-CEB4-4960-A06D-E0D1F2B376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04D17C32-585A-4581-BA4C-2C83D26AE9D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2BBF2AB8-D64F-4D44-81DE-9627D7E460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E2B9C8C7-8D81-4EDC-A439-8C63AEA249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7AFBE011-1EFA-46D9-980A-FF8AFA0929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E1D5A1E5-C8A1-4C38-9797-EE594DF7223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528CA91D-388A-4523-BC94-EDBB7054A4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01BC5302-2A15-4232-8C6F-CCEE9427E4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33F95CC1-7056-456F-B81E-179B800D328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2FD21128-A855-4525-B187-53D792A5DA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18F3ED66-E172-4158-9D98-D2E2D00183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57960F59-3FE0-4375-8BDB-A9907F699DE1}"/>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FFA035CD-F8FF-40FB-B1FB-1EF4C6972794}"/>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4D4023E1-2E48-4F6F-BE16-CBFDDDA72E45}"/>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EC71CA6A-A3AF-4482-981C-C8FA7008F909}"/>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88CB98C6-ADB6-4163-93B6-FF0F28C6B2E1}"/>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F8D63FBA-5F96-45EC-9F93-43202596E07E}"/>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665B5D56-C4F4-498B-82C1-9F078AF05244}"/>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5C1686D8-59C4-4594-B5E3-0226547051A8}"/>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9B466310-B10D-4AB2-9BB9-A8666E30B0E9}"/>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6A376D4D-A677-4945-B5E1-224B533BF75D}"/>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57A66AC6-DF4F-45BB-BBD6-13F755FC8013}"/>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53E1D53-CF2E-4233-B6A1-2227B88578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7DB5EDA-EF52-4A79-81B9-7107F3883B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EA9A7E2-481C-4BEE-9C4C-562236353F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9D2B8BEB-85E1-48F1-ADC8-9DE9D8B1C1C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4CF2840-36F2-4848-A449-C21EE5AF66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26" name="楕円 525">
          <a:extLst>
            <a:ext uri="{FF2B5EF4-FFF2-40B4-BE49-F238E27FC236}">
              <a16:creationId xmlns:a16="http://schemas.microsoft.com/office/drawing/2014/main" id="{39DF33C8-DB56-49D5-98B8-9ECE44EB7CE8}"/>
            </a:ext>
          </a:extLst>
        </xdr:cNvPr>
        <xdr:cNvSpPr/>
      </xdr:nvSpPr>
      <xdr:spPr>
        <a:xfrm>
          <a:off x="16268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BFBDA7F0-D240-4E47-BFC2-E3036C5AD5F5}"/>
            </a:ext>
          </a:extLst>
        </xdr:cNvPr>
        <xdr:cNvSpPr txBox="1"/>
      </xdr:nvSpPr>
      <xdr:spPr>
        <a:xfrm>
          <a:off x="16357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528" name="楕円 527">
          <a:extLst>
            <a:ext uri="{FF2B5EF4-FFF2-40B4-BE49-F238E27FC236}">
              <a16:creationId xmlns:a16="http://schemas.microsoft.com/office/drawing/2014/main" id="{FF37211B-1CFB-495B-B602-045390296DF3}"/>
            </a:ext>
          </a:extLst>
        </xdr:cNvPr>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31024</xdr:rowOff>
    </xdr:to>
    <xdr:cxnSp macro="">
      <xdr:nvCxnSpPr>
        <xdr:cNvPr id="529" name="直線コネクタ 528">
          <a:extLst>
            <a:ext uri="{FF2B5EF4-FFF2-40B4-BE49-F238E27FC236}">
              <a16:creationId xmlns:a16="http://schemas.microsoft.com/office/drawing/2014/main" id="{96D56FA0-AE89-4AA2-B572-DDE80A2C548E}"/>
            </a:ext>
          </a:extLst>
        </xdr:cNvPr>
        <xdr:cNvCxnSpPr/>
      </xdr:nvCxnSpPr>
      <xdr:spPr>
        <a:xfrm>
          <a:off x="15481300" y="101139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30" name="楕円 529">
          <a:extLst>
            <a:ext uri="{FF2B5EF4-FFF2-40B4-BE49-F238E27FC236}">
              <a16:creationId xmlns:a16="http://schemas.microsoft.com/office/drawing/2014/main" id="{A51820BE-67EC-4DD2-BD55-50017A19180C}"/>
            </a:ext>
          </a:extLst>
        </xdr:cNvPr>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58</xdr:row>
      <xdr:rowOff>169817</xdr:rowOff>
    </xdr:to>
    <xdr:cxnSp macro="">
      <xdr:nvCxnSpPr>
        <xdr:cNvPr id="531" name="直線コネクタ 530">
          <a:extLst>
            <a:ext uri="{FF2B5EF4-FFF2-40B4-BE49-F238E27FC236}">
              <a16:creationId xmlns:a16="http://schemas.microsoft.com/office/drawing/2014/main" id="{9B1B0F72-C6A0-40E1-A7EB-0CB0AA9758AB}"/>
            </a:ext>
          </a:extLst>
        </xdr:cNvPr>
        <xdr:cNvCxnSpPr/>
      </xdr:nvCxnSpPr>
      <xdr:spPr>
        <a:xfrm>
          <a:off x="14592300" y="100845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32" name="楕円 531">
          <a:extLst>
            <a:ext uri="{FF2B5EF4-FFF2-40B4-BE49-F238E27FC236}">
              <a16:creationId xmlns:a16="http://schemas.microsoft.com/office/drawing/2014/main" id="{803234DB-EB1E-411C-9D9F-684A8CC0D3CA}"/>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140426</xdr:rowOff>
    </xdr:to>
    <xdr:cxnSp macro="">
      <xdr:nvCxnSpPr>
        <xdr:cNvPr id="533" name="直線コネクタ 532">
          <a:extLst>
            <a:ext uri="{FF2B5EF4-FFF2-40B4-BE49-F238E27FC236}">
              <a16:creationId xmlns:a16="http://schemas.microsoft.com/office/drawing/2014/main" id="{D5A268D0-5078-4E51-9F3A-38D6AFF98686}"/>
            </a:ext>
          </a:extLst>
        </xdr:cNvPr>
        <xdr:cNvCxnSpPr/>
      </xdr:nvCxnSpPr>
      <xdr:spPr>
        <a:xfrm>
          <a:off x="13703300" y="1005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4" name="n_1aveValue【学校施設】&#10;有形固定資産減価償却率">
          <a:extLst>
            <a:ext uri="{FF2B5EF4-FFF2-40B4-BE49-F238E27FC236}">
              <a16:creationId xmlns:a16="http://schemas.microsoft.com/office/drawing/2014/main" id="{E5004415-58F3-4297-820D-D038593E53BA}"/>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35" name="n_2aveValue【学校施設】&#10;有形固定資産減価償却率">
          <a:extLst>
            <a:ext uri="{FF2B5EF4-FFF2-40B4-BE49-F238E27FC236}">
              <a16:creationId xmlns:a16="http://schemas.microsoft.com/office/drawing/2014/main" id="{7FEA9EB9-258B-4712-897A-C0594B8C27CB}"/>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6" name="n_3aveValue【学校施設】&#10;有形固定資産減価償却率">
          <a:extLst>
            <a:ext uri="{FF2B5EF4-FFF2-40B4-BE49-F238E27FC236}">
              <a16:creationId xmlns:a16="http://schemas.microsoft.com/office/drawing/2014/main" id="{B95F2A37-66EF-44C3-86E6-9809BDC8A055}"/>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BA55FE71-E9C9-4E62-959B-85ADD12B9EEB}"/>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538" name="n_1mainValue【学校施設】&#10;有形固定資産減価償却率">
          <a:extLst>
            <a:ext uri="{FF2B5EF4-FFF2-40B4-BE49-F238E27FC236}">
              <a16:creationId xmlns:a16="http://schemas.microsoft.com/office/drawing/2014/main" id="{7404B583-CC14-4156-B920-FED9C77823CC}"/>
            </a:ext>
          </a:extLst>
        </xdr:cNvPr>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39" name="n_2mainValue【学校施設】&#10;有形固定資産減価償却率">
          <a:extLst>
            <a:ext uri="{FF2B5EF4-FFF2-40B4-BE49-F238E27FC236}">
              <a16:creationId xmlns:a16="http://schemas.microsoft.com/office/drawing/2014/main" id="{AB149F16-EAD7-44EE-B749-B932851FF419}"/>
            </a:ext>
          </a:extLst>
        </xdr:cNvPr>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40" name="n_3mainValue【学校施設】&#10;有形固定資産減価償却率">
          <a:extLst>
            <a:ext uri="{FF2B5EF4-FFF2-40B4-BE49-F238E27FC236}">
              <a16:creationId xmlns:a16="http://schemas.microsoft.com/office/drawing/2014/main" id="{B1549038-31C9-4455-88A6-EC2AE6C006CD}"/>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505E8F69-0A5B-4A3F-A8A4-0E06FEFCF5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52AA6C04-0B13-49ED-8F40-4D44EACDD1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16F4935D-D1BF-4A9C-B752-A3D191E322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810EC12-D589-49B0-89D2-6C273D36DF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2F4BC6EE-3154-4927-8066-8A7A911FEE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6A52731F-1602-400B-870B-27540275726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FAA9B688-89E9-4550-AB87-1D394B9A3A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E2D0332-FEC9-46BB-B907-B03B964EA0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7A693501-8DF0-4D49-9F3C-DB303404D1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26AD61BC-938C-4E02-A4A3-EBA7F41F11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7C057EC8-F596-477E-8290-FAB48951819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4435DE1E-010E-4E68-ADC4-2DFF85C003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DCE94DE0-8BC9-4465-9243-01DB4FFFC57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986DB7B9-1284-43D7-B59E-4592C6BB68B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50EB7E30-3E9F-4C54-A2C1-2C3F9D12CF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2100A945-D04A-4199-98AA-DF28080AE1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61316D57-EFBF-491F-AB4A-5366E7EA435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591352E7-E02F-45EB-9BEE-D82B056348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DDD2C150-29FA-4958-AB5F-BCD6A264B5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23DD79FD-3DCA-4B77-B799-1C5AECF2AE6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4CD81589-2F82-4B40-905B-61109E8919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8951581D-D200-41EF-93F7-1DD5D646AFE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F62E11B7-7981-4C08-859B-8ED3D5E8EB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BB544317-8BD8-45C0-90B2-77D3CEF93603}"/>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C1E77426-4E47-4D67-A130-C81E3149BA03}"/>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5CCE4EDA-82B9-48C5-ABDC-AFFF120CEFAE}"/>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9953B0AE-F16D-4F79-BDAF-B2EF84345992}"/>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E8A5BEDA-DCA5-4937-9E33-1753143995E7}"/>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9" name="【学校施設】&#10;一人当たり面積平均値テキスト">
          <a:extLst>
            <a:ext uri="{FF2B5EF4-FFF2-40B4-BE49-F238E27FC236}">
              <a16:creationId xmlns:a16="http://schemas.microsoft.com/office/drawing/2014/main" id="{0391E71F-B1A9-4904-8854-9247499BEDAF}"/>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0CC9DEF7-C111-4862-9CD4-11B4C4B4DBE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186293A2-4176-4AEF-AF7B-E840FB3A15CB}"/>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A64A4710-2E48-47F2-BBC1-2CCA82B18123}"/>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7F7E5B6B-C5EF-4FBD-9976-FA0851BD615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A4A0AD09-4095-4624-A874-FBA447C7342C}"/>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AB12149B-D1E2-44AC-8B68-29862B8DFD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91941DAC-B9E5-47F0-B691-DA803E169A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5047E400-C67B-472B-AA68-CD69C43B4D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8D955ED-B6CB-4B63-9F38-CDD608A34B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B1E168D-D79B-4A49-89F9-74EF5A3588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5017</xdr:rowOff>
    </xdr:from>
    <xdr:to>
      <xdr:col>116</xdr:col>
      <xdr:colOff>114300</xdr:colOff>
      <xdr:row>61</xdr:row>
      <xdr:rowOff>106617</xdr:rowOff>
    </xdr:to>
    <xdr:sp macro="" textlink="">
      <xdr:nvSpPr>
        <xdr:cNvPr id="580" name="楕円 579">
          <a:extLst>
            <a:ext uri="{FF2B5EF4-FFF2-40B4-BE49-F238E27FC236}">
              <a16:creationId xmlns:a16="http://schemas.microsoft.com/office/drawing/2014/main" id="{6F815832-D790-40AB-BA62-4D47BB1C545F}"/>
            </a:ext>
          </a:extLst>
        </xdr:cNvPr>
        <xdr:cNvSpPr/>
      </xdr:nvSpPr>
      <xdr:spPr>
        <a:xfrm>
          <a:off x="22110700" y="104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27894</xdr:rowOff>
    </xdr:from>
    <xdr:ext cx="469744" cy="259045"/>
    <xdr:sp macro="" textlink="">
      <xdr:nvSpPr>
        <xdr:cNvPr id="581" name="【学校施設】&#10;一人当たり面積該当値テキスト">
          <a:extLst>
            <a:ext uri="{FF2B5EF4-FFF2-40B4-BE49-F238E27FC236}">
              <a16:creationId xmlns:a16="http://schemas.microsoft.com/office/drawing/2014/main" id="{226969EB-3358-4700-8CAE-1A3BE12CAED8}"/>
            </a:ext>
          </a:extLst>
        </xdr:cNvPr>
        <xdr:cNvSpPr txBox="1"/>
      </xdr:nvSpPr>
      <xdr:spPr>
        <a:xfrm>
          <a:off x="22199600" y="1031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xdr:rowOff>
    </xdr:from>
    <xdr:to>
      <xdr:col>112</xdr:col>
      <xdr:colOff>38100</xdr:colOff>
      <xdr:row>61</xdr:row>
      <xdr:rowOff>117856</xdr:rowOff>
    </xdr:to>
    <xdr:sp macro="" textlink="">
      <xdr:nvSpPr>
        <xdr:cNvPr id="582" name="楕円 581">
          <a:extLst>
            <a:ext uri="{FF2B5EF4-FFF2-40B4-BE49-F238E27FC236}">
              <a16:creationId xmlns:a16="http://schemas.microsoft.com/office/drawing/2014/main" id="{FE8D117A-0B37-453F-904C-60FF347B6AF3}"/>
            </a:ext>
          </a:extLst>
        </xdr:cNvPr>
        <xdr:cNvSpPr/>
      </xdr:nvSpPr>
      <xdr:spPr>
        <a:xfrm>
          <a:off x="21272500" y="10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55817</xdr:rowOff>
    </xdr:from>
    <xdr:to>
      <xdr:col>116</xdr:col>
      <xdr:colOff>63500</xdr:colOff>
      <xdr:row>61</xdr:row>
      <xdr:rowOff>67056</xdr:rowOff>
    </xdr:to>
    <xdr:cxnSp macro="">
      <xdr:nvCxnSpPr>
        <xdr:cNvPr id="583" name="直線コネクタ 582">
          <a:extLst>
            <a:ext uri="{FF2B5EF4-FFF2-40B4-BE49-F238E27FC236}">
              <a16:creationId xmlns:a16="http://schemas.microsoft.com/office/drawing/2014/main" id="{03325AEC-CB83-4A6B-92D6-CB53A548E627}"/>
            </a:ext>
          </a:extLst>
        </xdr:cNvPr>
        <xdr:cNvCxnSpPr/>
      </xdr:nvCxnSpPr>
      <xdr:spPr>
        <a:xfrm flipV="1">
          <a:off x="21323300" y="10514267"/>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28448</xdr:rowOff>
    </xdr:from>
    <xdr:to>
      <xdr:col>107</xdr:col>
      <xdr:colOff>101600</xdr:colOff>
      <xdr:row>61</xdr:row>
      <xdr:rowOff>130048</xdr:rowOff>
    </xdr:to>
    <xdr:sp macro="" textlink="">
      <xdr:nvSpPr>
        <xdr:cNvPr id="584" name="楕円 583">
          <a:extLst>
            <a:ext uri="{FF2B5EF4-FFF2-40B4-BE49-F238E27FC236}">
              <a16:creationId xmlns:a16="http://schemas.microsoft.com/office/drawing/2014/main" id="{AC835440-9B87-4F65-93E9-79C52A9366DA}"/>
            </a:ext>
          </a:extLst>
        </xdr:cNvPr>
        <xdr:cNvSpPr/>
      </xdr:nvSpPr>
      <xdr:spPr>
        <a:xfrm>
          <a:off x="20383500" y="10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67056</xdr:rowOff>
    </xdr:from>
    <xdr:to>
      <xdr:col>111</xdr:col>
      <xdr:colOff>177800</xdr:colOff>
      <xdr:row>61</xdr:row>
      <xdr:rowOff>79248</xdr:rowOff>
    </xdr:to>
    <xdr:cxnSp macro="">
      <xdr:nvCxnSpPr>
        <xdr:cNvPr id="585" name="直線コネクタ 584">
          <a:extLst>
            <a:ext uri="{FF2B5EF4-FFF2-40B4-BE49-F238E27FC236}">
              <a16:creationId xmlns:a16="http://schemas.microsoft.com/office/drawing/2014/main" id="{422BFA11-DDA3-41C1-A8FB-36997946BC7C}"/>
            </a:ext>
          </a:extLst>
        </xdr:cNvPr>
        <xdr:cNvCxnSpPr/>
      </xdr:nvCxnSpPr>
      <xdr:spPr>
        <a:xfrm flipV="1">
          <a:off x="20434300" y="1052550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40449</xdr:rowOff>
    </xdr:from>
    <xdr:to>
      <xdr:col>102</xdr:col>
      <xdr:colOff>165100</xdr:colOff>
      <xdr:row>61</xdr:row>
      <xdr:rowOff>142049</xdr:rowOff>
    </xdr:to>
    <xdr:sp macro="" textlink="">
      <xdr:nvSpPr>
        <xdr:cNvPr id="586" name="楕円 585">
          <a:extLst>
            <a:ext uri="{FF2B5EF4-FFF2-40B4-BE49-F238E27FC236}">
              <a16:creationId xmlns:a16="http://schemas.microsoft.com/office/drawing/2014/main" id="{ECAA752B-2FB9-41FA-B2AF-165993B2AF13}"/>
            </a:ext>
          </a:extLst>
        </xdr:cNvPr>
        <xdr:cNvSpPr/>
      </xdr:nvSpPr>
      <xdr:spPr>
        <a:xfrm>
          <a:off x="19494500" y="104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79248</xdr:rowOff>
    </xdr:from>
    <xdr:to>
      <xdr:col>107</xdr:col>
      <xdr:colOff>50800</xdr:colOff>
      <xdr:row>61</xdr:row>
      <xdr:rowOff>91249</xdr:rowOff>
    </xdr:to>
    <xdr:cxnSp macro="">
      <xdr:nvCxnSpPr>
        <xdr:cNvPr id="587" name="直線コネクタ 586">
          <a:extLst>
            <a:ext uri="{FF2B5EF4-FFF2-40B4-BE49-F238E27FC236}">
              <a16:creationId xmlns:a16="http://schemas.microsoft.com/office/drawing/2014/main" id="{9EF95E45-3238-4887-92AF-F365CC64324F}"/>
            </a:ext>
          </a:extLst>
        </xdr:cNvPr>
        <xdr:cNvCxnSpPr/>
      </xdr:nvCxnSpPr>
      <xdr:spPr>
        <a:xfrm flipV="1">
          <a:off x="19545300" y="1053769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88" name="n_1aveValue【学校施設】&#10;一人当たり面積">
          <a:extLst>
            <a:ext uri="{FF2B5EF4-FFF2-40B4-BE49-F238E27FC236}">
              <a16:creationId xmlns:a16="http://schemas.microsoft.com/office/drawing/2014/main" id="{2DCB56D7-942A-4D8A-B720-632724CC40BB}"/>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89" name="n_2aveValue【学校施設】&#10;一人当たり面積">
          <a:extLst>
            <a:ext uri="{FF2B5EF4-FFF2-40B4-BE49-F238E27FC236}">
              <a16:creationId xmlns:a16="http://schemas.microsoft.com/office/drawing/2014/main" id="{CDBF3DDA-E912-4A40-987C-2AA6977B3AC5}"/>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90" name="n_3aveValue【学校施設】&#10;一人当たり面積">
          <a:extLst>
            <a:ext uri="{FF2B5EF4-FFF2-40B4-BE49-F238E27FC236}">
              <a16:creationId xmlns:a16="http://schemas.microsoft.com/office/drawing/2014/main" id="{F0C65BC0-5E7B-421D-9D27-B373DE0EC274}"/>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8EFDD306-2A1A-45C8-B288-5ED0311154CE}"/>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134383</xdr:rowOff>
    </xdr:from>
    <xdr:ext cx="469744" cy="259045"/>
    <xdr:sp macro="" textlink="">
      <xdr:nvSpPr>
        <xdr:cNvPr id="592" name="n_1mainValue【学校施設】&#10;一人当たり面積">
          <a:extLst>
            <a:ext uri="{FF2B5EF4-FFF2-40B4-BE49-F238E27FC236}">
              <a16:creationId xmlns:a16="http://schemas.microsoft.com/office/drawing/2014/main" id="{8BA682B4-1B94-4F15-986D-DA6084A3F216}"/>
            </a:ext>
          </a:extLst>
        </xdr:cNvPr>
        <xdr:cNvSpPr txBox="1"/>
      </xdr:nvSpPr>
      <xdr:spPr>
        <a:xfrm>
          <a:off x="21075727"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146575</xdr:rowOff>
    </xdr:from>
    <xdr:ext cx="469744" cy="259045"/>
    <xdr:sp macro="" textlink="">
      <xdr:nvSpPr>
        <xdr:cNvPr id="593" name="n_2mainValue【学校施設】&#10;一人当たり面積">
          <a:extLst>
            <a:ext uri="{FF2B5EF4-FFF2-40B4-BE49-F238E27FC236}">
              <a16:creationId xmlns:a16="http://schemas.microsoft.com/office/drawing/2014/main" id="{0C2D192F-E465-40F4-BEDB-45CD9E40F4CC}"/>
            </a:ext>
          </a:extLst>
        </xdr:cNvPr>
        <xdr:cNvSpPr txBox="1"/>
      </xdr:nvSpPr>
      <xdr:spPr>
        <a:xfrm>
          <a:off x="2019942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158576</xdr:rowOff>
    </xdr:from>
    <xdr:ext cx="469744" cy="259045"/>
    <xdr:sp macro="" textlink="">
      <xdr:nvSpPr>
        <xdr:cNvPr id="594" name="n_3mainValue【学校施設】&#10;一人当たり面積">
          <a:extLst>
            <a:ext uri="{FF2B5EF4-FFF2-40B4-BE49-F238E27FC236}">
              <a16:creationId xmlns:a16="http://schemas.microsoft.com/office/drawing/2014/main" id="{5CC2C4FA-2D37-42DF-BF87-34FE5D73AEB5}"/>
            </a:ext>
          </a:extLst>
        </xdr:cNvPr>
        <xdr:cNvSpPr txBox="1"/>
      </xdr:nvSpPr>
      <xdr:spPr>
        <a:xfrm>
          <a:off x="19310427" y="102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6A572B9F-3F42-4C95-9429-208BA86287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7B6B6D56-AF68-4823-B4D2-A54DBBE675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993598D4-3085-4981-9BC9-8D0865BD53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E24335EC-30B2-4803-B903-33BE1A48D6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1A6E4E04-EEEC-4C08-A95E-58671DBEAF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95B56B3C-413A-4CC0-B2F3-CB7C95FB78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E6E851E1-A629-41CE-94FD-CEA016EE9A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E6BB9B3-C6A0-4473-86A5-71F0860C42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BEDE54DE-C0F2-4A31-8646-9EFCB263F4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78945B69-3DC4-41AB-9A01-373A2D36E9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5B3CE06E-E659-49CB-88F8-58BE649376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7BD9816E-7BEE-4FEE-B027-D6D22EC6F7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BA03D31C-5923-4674-8828-FD9454C7959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0B0C92BB-6656-4BDD-9109-E12D8DB5802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8AE8ECE9-49F2-4D24-B363-A41AF7DACEA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5D85FF6E-DD16-4D46-A2A1-4C465F2144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F5F17212-A6EA-403E-A2F2-770A01B24BE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A02F95CC-3E73-42AB-973F-16183E31D8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9612444E-5888-4AC3-A929-6E3CB0AB06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36D17AE4-D506-4D49-9151-CC0F1249D5F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B6B5B5A3-1DE7-497B-A40D-56888519037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D4707766-AC05-4C80-8AE1-D791BFAF92D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6D3A6043-8D61-4BA3-896B-35D01C7CA01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B72025A9-9475-4B42-B227-B1133082AC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0CDA97C1-4D2A-4F29-ACB5-48B909BB39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3F40D4D6-FBA9-4053-963B-073A1E37875C}"/>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C7A6A840-5AEA-476E-B329-50BB27D0C75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A4D7B96E-F529-43F2-BD91-044D10E699F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a:extLst>
            <a:ext uri="{FF2B5EF4-FFF2-40B4-BE49-F238E27FC236}">
              <a16:creationId xmlns:a16="http://schemas.microsoft.com/office/drawing/2014/main" id="{94FBDCC3-2D8B-4707-A2CD-C4B73E68C346}"/>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a:extLst>
            <a:ext uri="{FF2B5EF4-FFF2-40B4-BE49-F238E27FC236}">
              <a16:creationId xmlns:a16="http://schemas.microsoft.com/office/drawing/2014/main" id="{BEA0B755-3C3A-472C-8892-7B666E5B34D0}"/>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25" name="【児童館】&#10;有形固定資産減価償却率平均値テキスト">
          <a:extLst>
            <a:ext uri="{FF2B5EF4-FFF2-40B4-BE49-F238E27FC236}">
              <a16:creationId xmlns:a16="http://schemas.microsoft.com/office/drawing/2014/main" id="{78F9539B-A308-43C9-9D6C-577E733076B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a:extLst>
            <a:ext uri="{FF2B5EF4-FFF2-40B4-BE49-F238E27FC236}">
              <a16:creationId xmlns:a16="http://schemas.microsoft.com/office/drawing/2014/main" id="{4BACB333-DFE1-45CE-8318-F9F55A45FF6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a:extLst>
            <a:ext uri="{FF2B5EF4-FFF2-40B4-BE49-F238E27FC236}">
              <a16:creationId xmlns:a16="http://schemas.microsoft.com/office/drawing/2014/main" id="{0847E789-8369-45A3-8DA7-B841A9414031}"/>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a:extLst>
            <a:ext uri="{FF2B5EF4-FFF2-40B4-BE49-F238E27FC236}">
              <a16:creationId xmlns:a16="http://schemas.microsoft.com/office/drawing/2014/main" id="{75F2BACF-BF28-4B4F-BE07-8C254984C537}"/>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a:extLst>
            <a:ext uri="{FF2B5EF4-FFF2-40B4-BE49-F238E27FC236}">
              <a16:creationId xmlns:a16="http://schemas.microsoft.com/office/drawing/2014/main" id="{DD518854-BB49-41E8-AB73-3B29DD9E4FB6}"/>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a:extLst>
            <a:ext uri="{FF2B5EF4-FFF2-40B4-BE49-F238E27FC236}">
              <a16:creationId xmlns:a16="http://schemas.microsoft.com/office/drawing/2014/main" id="{9668B77E-84C2-4464-A8EE-9378C868C826}"/>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23FD0B4F-4D23-493C-BF52-A623AB77A4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771FFA6-09FD-42ED-A482-7F0B8FE102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9E00AB5-2688-40FE-BE40-01D51CA07D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F46F4C40-9E51-47A8-A77B-E66B4DA71F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7FA490F-2BE1-4DA3-A35D-837D6F5A42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6" name="楕円 635">
          <a:extLst>
            <a:ext uri="{FF2B5EF4-FFF2-40B4-BE49-F238E27FC236}">
              <a16:creationId xmlns:a16="http://schemas.microsoft.com/office/drawing/2014/main" id="{EDD5BCB6-1759-49A3-A7E1-E9178735FFF1}"/>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7" name="【児童館】&#10;有形固定資産減価償却率該当値テキスト">
          <a:extLst>
            <a:ext uri="{FF2B5EF4-FFF2-40B4-BE49-F238E27FC236}">
              <a16:creationId xmlns:a16="http://schemas.microsoft.com/office/drawing/2014/main" id="{1F6B6964-8AE5-4605-89A2-45F8274CA771}"/>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8" name="楕円 637">
          <a:extLst>
            <a:ext uri="{FF2B5EF4-FFF2-40B4-BE49-F238E27FC236}">
              <a16:creationId xmlns:a16="http://schemas.microsoft.com/office/drawing/2014/main" id="{0A22364F-6464-4779-850D-670EFF57281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9" name="直線コネクタ 638">
          <a:extLst>
            <a:ext uri="{FF2B5EF4-FFF2-40B4-BE49-F238E27FC236}">
              <a16:creationId xmlns:a16="http://schemas.microsoft.com/office/drawing/2014/main" id="{1A3F89D8-FAE5-40B3-A41D-6A9FE754FCB5}"/>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0" name="楕円 639">
          <a:extLst>
            <a:ext uri="{FF2B5EF4-FFF2-40B4-BE49-F238E27FC236}">
              <a16:creationId xmlns:a16="http://schemas.microsoft.com/office/drawing/2014/main" id="{11D1D6C9-A723-4661-B1B2-3C752A86DD6A}"/>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1" name="直線コネクタ 640">
          <a:extLst>
            <a:ext uri="{FF2B5EF4-FFF2-40B4-BE49-F238E27FC236}">
              <a16:creationId xmlns:a16="http://schemas.microsoft.com/office/drawing/2014/main" id="{408A5306-03EA-45DF-874B-B74450F3C15D}"/>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2" name="楕円 641">
          <a:extLst>
            <a:ext uri="{FF2B5EF4-FFF2-40B4-BE49-F238E27FC236}">
              <a16:creationId xmlns:a16="http://schemas.microsoft.com/office/drawing/2014/main" id="{CB28E604-345D-4761-93B6-901F4DF0CA41}"/>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3" name="直線コネクタ 642">
          <a:extLst>
            <a:ext uri="{FF2B5EF4-FFF2-40B4-BE49-F238E27FC236}">
              <a16:creationId xmlns:a16="http://schemas.microsoft.com/office/drawing/2014/main" id="{B0F31689-CC5F-4A76-B518-3A1148DDB1E6}"/>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44" name="n_1aveValue【児童館】&#10;有形固定資産減価償却率">
          <a:extLst>
            <a:ext uri="{FF2B5EF4-FFF2-40B4-BE49-F238E27FC236}">
              <a16:creationId xmlns:a16="http://schemas.microsoft.com/office/drawing/2014/main" id="{86990CD8-03CF-4D68-B32F-9464E4387B81}"/>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5" name="n_2aveValue【児童館】&#10;有形固定資産減価償却率">
          <a:extLst>
            <a:ext uri="{FF2B5EF4-FFF2-40B4-BE49-F238E27FC236}">
              <a16:creationId xmlns:a16="http://schemas.microsoft.com/office/drawing/2014/main" id="{C4A814D8-0233-40EC-8F5D-701CD3147ADB}"/>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6" name="n_3aveValue【児童館】&#10;有形固定資産減価償却率">
          <a:extLst>
            <a:ext uri="{FF2B5EF4-FFF2-40B4-BE49-F238E27FC236}">
              <a16:creationId xmlns:a16="http://schemas.microsoft.com/office/drawing/2014/main" id="{709DA599-A803-40FE-B7D9-5A302E15A476}"/>
            </a:ext>
          </a:extLst>
        </xdr:cNvPr>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7" name="n_4aveValue【児童館】&#10;有形固定資産減価償却率">
          <a:extLst>
            <a:ext uri="{FF2B5EF4-FFF2-40B4-BE49-F238E27FC236}">
              <a16:creationId xmlns:a16="http://schemas.microsoft.com/office/drawing/2014/main" id="{F93171C0-4E75-4B12-80F2-DA14540E9EBD}"/>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8" name="n_1mainValue【児童館】&#10;有形固定資産減価償却率">
          <a:extLst>
            <a:ext uri="{FF2B5EF4-FFF2-40B4-BE49-F238E27FC236}">
              <a16:creationId xmlns:a16="http://schemas.microsoft.com/office/drawing/2014/main" id="{36C65C00-9E53-4B06-9D34-60CB33BEFEEC}"/>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9" name="n_2mainValue【児童館】&#10;有形固定資産減価償却率">
          <a:extLst>
            <a:ext uri="{FF2B5EF4-FFF2-40B4-BE49-F238E27FC236}">
              <a16:creationId xmlns:a16="http://schemas.microsoft.com/office/drawing/2014/main" id="{BE427F8F-64D2-4475-8BE7-0F089DBBC1A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0" name="n_3mainValue【児童館】&#10;有形固定資産減価償却率">
          <a:extLst>
            <a:ext uri="{FF2B5EF4-FFF2-40B4-BE49-F238E27FC236}">
              <a16:creationId xmlns:a16="http://schemas.microsoft.com/office/drawing/2014/main" id="{1970ED7F-8A53-4A90-B32D-A502FE3EA3F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B0577C7E-BA05-45C0-858E-A54C940E45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4238E9E0-5047-48B5-A403-1207101C89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8DF58EF7-B152-4AD2-A77C-F417CCC754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5E1E0D82-EDA4-4943-9DAE-39C10CAA92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47C79049-736C-428F-826A-3C240873D1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6C030661-7755-427F-AC45-57D63F3891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9A43A305-A5D8-4A9E-8720-D8E8915CC0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E5004007-8F09-4DDF-A8F7-3CE144534A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D01860E3-077B-4CD9-87AD-70C9AD4120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4B5CFEDE-1A51-4E99-A07E-E3AC70795C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id="{75C662BB-2797-4B65-A882-AF36E900658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id="{7D04219E-C56A-45C5-B84F-46350D0094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id="{865A024E-BC2A-4F60-A7D2-F9E6BC7C12A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id="{AB656BA1-7BD1-4BBA-89F2-0DAF2B1159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03F7AC05-FC13-47D3-9EC0-8276FA29DFA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2B9A4778-FAE5-4FB8-AA1A-CF64BBF9786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id="{2818EC8B-723C-4B39-96AF-891CF2A1F93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id="{B54725EC-9018-4FDA-88AD-7EC46E7511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id="{08A3BD46-163C-4532-BDA9-E226452840F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533A116D-5C05-4C4A-A0DF-91E2434DF7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30572B40-841F-44A7-8D40-E9CE6C1B32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4A6570F2-B471-46E5-9E4B-3793CC2B60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id="{E0733539-586E-4098-BE36-D952EB7F5E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74" name="直線コネクタ 673">
          <a:extLst>
            <a:ext uri="{FF2B5EF4-FFF2-40B4-BE49-F238E27FC236}">
              <a16:creationId xmlns:a16="http://schemas.microsoft.com/office/drawing/2014/main" id="{72E956BF-6EE2-4942-A3EE-D773D2F14DCA}"/>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5" name="【児童館】&#10;一人当たり面積最小値テキスト">
          <a:extLst>
            <a:ext uri="{FF2B5EF4-FFF2-40B4-BE49-F238E27FC236}">
              <a16:creationId xmlns:a16="http://schemas.microsoft.com/office/drawing/2014/main" id="{5934DD1E-DD75-49ED-A5F2-6C1940165E7E}"/>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6" name="直線コネクタ 675">
          <a:extLst>
            <a:ext uri="{FF2B5EF4-FFF2-40B4-BE49-F238E27FC236}">
              <a16:creationId xmlns:a16="http://schemas.microsoft.com/office/drawing/2014/main" id="{8619B8CB-1F63-489A-B9DC-5949DC0FC41D}"/>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7" name="【児童館】&#10;一人当たり面積最大値テキスト">
          <a:extLst>
            <a:ext uri="{FF2B5EF4-FFF2-40B4-BE49-F238E27FC236}">
              <a16:creationId xmlns:a16="http://schemas.microsoft.com/office/drawing/2014/main" id="{EA7FB168-69C7-478A-83CB-CA759DCB02F2}"/>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8" name="直線コネクタ 677">
          <a:extLst>
            <a:ext uri="{FF2B5EF4-FFF2-40B4-BE49-F238E27FC236}">
              <a16:creationId xmlns:a16="http://schemas.microsoft.com/office/drawing/2014/main" id="{4623C05D-1F82-4DED-AF68-7B222FFD3B1D}"/>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9" name="【児童館】&#10;一人当たり面積平均値テキスト">
          <a:extLst>
            <a:ext uri="{FF2B5EF4-FFF2-40B4-BE49-F238E27FC236}">
              <a16:creationId xmlns:a16="http://schemas.microsoft.com/office/drawing/2014/main" id="{A3619DB3-38C8-4CC8-8885-627FDCE7EFA9}"/>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フローチャート: 判断 679">
          <a:extLst>
            <a:ext uri="{FF2B5EF4-FFF2-40B4-BE49-F238E27FC236}">
              <a16:creationId xmlns:a16="http://schemas.microsoft.com/office/drawing/2014/main" id="{C485B465-7A1B-4B43-9146-D954E1692CCE}"/>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81" name="フローチャート: 判断 680">
          <a:extLst>
            <a:ext uri="{FF2B5EF4-FFF2-40B4-BE49-F238E27FC236}">
              <a16:creationId xmlns:a16="http://schemas.microsoft.com/office/drawing/2014/main" id="{011C5B8A-5BF1-4C32-BF2B-70215B1969C4}"/>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2" name="フローチャート: 判断 681">
          <a:extLst>
            <a:ext uri="{FF2B5EF4-FFF2-40B4-BE49-F238E27FC236}">
              <a16:creationId xmlns:a16="http://schemas.microsoft.com/office/drawing/2014/main" id="{014FCDB3-63B3-475B-B984-D2D15D442699}"/>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3" name="フローチャート: 判断 682">
          <a:extLst>
            <a:ext uri="{FF2B5EF4-FFF2-40B4-BE49-F238E27FC236}">
              <a16:creationId xmlns:a16="http://schemas.microsoft.com/office/drawing/2014/main" id="{33DCEEBD-A9F3-4D64-A28F-CE1EB0F2028B}"/>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84" name="フローチャート: 判断 683">
          <a:extLst>
            <a:ext uri="{FF2B5EF4-FFF2-40B4-BE49-F238E27FC236}">
              <a16:creationId xmlns:a16="http://schemas.microsoft.com/office/drawing/2014/main" id="{2BED4666-46F7-41FF-9694-BAFAFEA3EEA2}"/>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78C3DBB-4D6D-4967-8B53-A303600BBB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67C9E5A3-08A6-4E57-BDB2-D05D3BABE1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635FF219-B3DD-479E-8045-656189930A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E3B5D0D3-372F-47DB-BC40-D0F4FE381B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1BF81ED6-EF83-4750-A79E-47DA39FA9D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90" name="楕円 689">
          <a:extLst>
            <a:ext uri="{FF2B5EF4-FFF2-40B4-BE49-F238E27FC236}">
              <a16:creationId xmlns:a16="http://schemas.microsoft.com/office/drawing/2014/main" id="{13ABD5FE-E78D-44AB-98BD-89D27BA8308C}"/>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115588</xdr:rowOff>
    </xdr:from>
    <xdr:ext cx="469744" cy="259045"/>
    <xdr:sp macro="" textlink="">
      <xdr:nvSpPr>
        <xdr:cNvPr id="691" name="【児童館】&#10;一人当たり面積該当値テキスト">
          <a:extLst>
            <a:ext uri="{FF2B5EF4-FFF2-40B4-BE49-F238E27FC236}">
              <a16:creationId xmlns:a16="http://schemas.microsoft.com/office/drawing/2014/main" id="{1CA4015C-0049-4FAC-B343-4CE631404547}"/>
            </a:ext>
          </a:extLst>
        </xdr:cNvPr>
        <xdr:cNvSpPr txBox="1"/>
      </xdr:nvSpPr>
      <xdr:spPr>
        <a:xfrm>
          <a:off x="22199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92" name="楕円 691">
          <a:extLst>
            <a:ext uri="{FF2B5EF4-FFF2-40B4-BE49-F238E27FC236}">
              <a16:creationId xmlns:a16="http://schemas.microsoft.com/office/drawing/2014/main" id="{D69AA77A-56B2-4B6A-9FF1-475710748CFB}"/>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87630</xdr:rowOff>
    </xdr:to>
    <xdr:cxnSp macro="">
      <xdr:nvCxnSpPr>
        <xdr:cNvPr id="693" name="直線コネクタ 692">
          <a:extLst>
            <a:ext uri="{FF2B5EF4-FFF2-40B4-BE49-F238E27FC236}">
              <a16:creationId xmlns:a16="http://schemas.microsoft.com/office/drawing/2014/main" id="{1834FB3D-2531-4753-943D-7856BACFC46D}"/>
            </a:ext>
          </a:extLst>
        </xdr:cNvPr>
        <xdr:cNvCxnSpPr/>
      </xdr:nvCxnSpPr>
      <xdr:spPr>
        <a:xfrm flipV="1">
          <a:off x="21323300" y="14653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94" name="楕円 693">
          <a:extLst>
            <a:ext uri="{FF2B5EF4-FFF2-40B4-BE49-F238E27FC236}">
              <a16:creationId xmlns:a16="http://schemas.microsoft.com/office/drawing/2014/main" id="{1F448737-A218-42BA-9655-91F836DC4DA4}"/>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95250</xdr:rowOff>
    </xdr:to>
    <xdr:cxnSp macro="">
      <xdr:nvCxnSpPr>
        <xdr:cNvPr id="695" name="直線コネクタ 694">
          <a:extLst>
            <a:ext uri="{FF2B5EF4-FFF2-40B4-BE49-F238E27FC236}">
              <a16:creationId xmlns:a16="http://schemas.microsoft.com/office/drawing/2014/main" id="{BF19CADE-51B0-4079-8AA9-C8290406F07B}"/>
            </a:ext>
          </a:extLst>
        </xdr:cNvPr>
        <xdr:cNvCxnSpPr/>
      </xdr:nvCxnSpPr>
      <xdr:spPr>
        <a:xfrm flipV="1">
          <a:off x="20434300" y="1466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96" name="楕円 695">
          <a:extLst>
            <a:ext uri="{FF2B5EF4-FFF2-40B4-BE49-F238E27FC236}">
              <a16:creationId xmlns:a16="http://schemas.microsoft.com/office/drawing/2014/main" id="{EB539B60-CE31-4C81-9E89-146733CAF206}"/>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97" name="直線コネクタ 696">
          <a:extLst>
            <a:ext uri="{FF2B5EF4-FFF2-40B4-BE49-F238E27FC236}">
              <a16:creationId xmlns:a16="http://schemas.microsoft.com/office/drawing/2014/main" id="{70410DC4-9D2B-4F7D-9734-25E8779936E9}"/>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98" name="n_1aveValue【児童館】&#10;一人当たり面積">
          <a:extLst>
            <a:ext uri="{FF2B5EF4-FFF2-40B4-BE49-F238E27FC236}">
              <a16:creationId xmlns:a16="http://schemas.microsoft.com/office/drawing/2014/main" id="{CF80E732-AC68-468E-AE7C-54BA0C8DDCCC}"/>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99" name="n_2aveValue【児童館】&#10;一人当たり面積">
          <a:extLst>
            <a:ext uri="{FF2B5EF4-FFF2-40B4-BE49-F238E27FC236}">
              <a16:creationId xmlns:a16="http://schemas.microsoft.com/office/drawing/2014/main" id="{3A3FAFE5-6794-42DC-A980-B1FEDAA99ACE}"/>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00" name="n_3aveValue【児童館】&#10;一人当たり面積">
          <a:extLst>
            <a:ext uri="{FF2B5EF4-FFF2-40B4-BE49-F238E27FC236}">
              <a16:creationId xmlns:a16="http://schemas.microsoft.com/office/drawing/2014/main" id="{09C306D8-2FB4-4466-BB24-A15491461684}"/>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01" name="n_4aveValue【児童館】&#10;一人当たり面積">
          <a:extLst>
            <a:ext uri="{FF2B5EF4-FFF2-40B4-BE49-F238E27FC236}">
              <a16:creationId xmlns:a16="http://schemas.microsoft.com/office/drawing/2014/main" id="{0346CD94-D594-4707-9A7D-6F6B8D2F3FAC}"/>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02" name="n_1mainValue【児童館】&#10;一人当たり面積">
          <a:extLst>
            <a:ext uri="{FF2B5EF4-FFF2-40B4-BE49-F238E27FC236}">
              <a16:creationId xmlns:a16="http://schemas.microsoft.com/office/drawing/2014/main" id="{CAA5C9BC-0276-40FF-AD88-A331E36B7C12}"/>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03" name="n_2mainValue【児童館】&#10;一人当たり面積">
          <a:extLst>
            <a:ext uri="{FF2B5EF4-FFF2-40B4-BE49-F238E27FC236}">
              <a16:creationId xmlns:a16="http://schemas.microsoft.com/office/drawing/2014/main" id="{A7F634B6-473F-4B5A-B64F-1E40755F8009}"/>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04" name="n_3mainValue【児童館】&#10;一人当たり面積">
          <a:extLst>
            <a:ext uri="{FF2B5EF4-FFF2-40B4-BE49-F238E27FC236}">
              <a16:creationId xmlns:a16="http://schemas.microsoft.com/office/drawing/2014/main" id="{82C426A6-434E-4391-9C48-3C3026154751}"/>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B50B2793-9143-407C-BA0D-5F44A88D3F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A0969F23-23C7-4C65-941E-6F8DBA67D9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5354E505-C851-45F4-A7A4-39F87C6175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630EAD8F-6F4B-4D1A-81E0-EFB9F27B67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6975DDA1-9992-43B4-8651-8D2B4E6ED6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2CBE7E53-616C-42AF-B13E-662B1871A3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DBC6B75D-D04E-414A-9821-A1B4439CA2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F14B35C-CB27-4F6B-8988-F8BE14C2E2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E03D9A21-646A-4080-9A41-F9ADFD32D8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20395D9F-9DC4-4D8E-B9AB-72EA409CD8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CED1E162-AA5C-4750-B1CE-10FFE6ED41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a:extLst>
            <a:ext uri="{FF2B5EF4-FFF2-40B4-BE49-F238E27FC236}">
              <a16:creationId xmlns:a16="http://schemas.microsoft.com/office/drawing/2014/main" id="{5FCF7D59-07B3-4EAB-BAF8-16153A74D42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id="{58986766-A3EC-424B-94D3-714580AE5AE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a:extLst>
            <a:ext uri="{FF2B5EF4-FFF2-40B4-BE49-F238E27FC236}">
              <a16:creationId xmlns:a16="http://schemas.microsoft.com/office/drawing/2014/main" id="{0BB205A0-82FD-45F5-8EB9-0F110D1DF5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a:extLst>
            <a:ext uri="{FF2B5EF4-FFF2-40B4-BE49-F238E27FC236}">
              <a16:creationId xmlns:a16="http://schemas.microsoft.com/office/drawing/2014/main" id="{76F335DC-E6DE-4D9C-AFB6-CC5E573402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a:extLst>
            <a:ext uri="{FF2B5EF4-FFF2-40B4-BE49-F238E27FC236}">
              <a16:creationId xmlns:a16="http://schemas.microsoft.com/office/drawing/2014/main" id="{9CF9B4BD-92FF-44EF-90EA-94F7F233929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a:extLst>
            <a:ext uri="{FF2B5EF4-FFF2-40B4-BE49-F238E27FC236}">
              <a16:creationId xmlns:a16="http://schemas.microsoft.com/office/drawing/2014/main" id="{0679EB3E-7EA1-4A22-A460-9FDA0D78C8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a:extLst>
            <a:ext uri="{FF2B5EF4-FFF2-40B4-BE49-F238E27FC236}">
              <a16:creationId xmlns:a16="http://schemas.microsoft.com/office/drawing/2014/main" id="{65C5B6B2-5B7D-4D99-BB32-2302C7BFA41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a:extLst>
            <a:ext uri="{FF2B5EF4-FFF2-40B4-BE49-F238E27FC236}">
              <a16:creationId xmlns:a16="http://schemas.microsoft.com/office/drawing/2014/main" id="{2D8A37EA-CC9C-43E9-A173-0A0C9974C7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a:extLst>
            <a:ext uri="{FF2B5EF4-FFF2-40B4-BE49-F238E27FC236}">
              <a16:creationId xmlns:a16="http://schemas.microsoft.com/office/drawing/2014/main" id="{6053FAF7-A402-4990-8522-771B544BE5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a:extLst>
            <a:ext uri="{FF2B5EF4-FFF2-40B4-BE49-F238E27FC236}">
              <a16:creationId xmlns:a16="http://schemas.microsoft.com/office/drawing/2014/main" id="{2AA6409E-E44E-4133-93F3-913A63BA03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a:extLst>
            <a:ext uri="{FF2B5EF4-FFF2-40B4-BE49-F238E27FC236}">
              <a16:creationId xmlns:a16="http://schemas.microsoft.com/office/drawing/2014/main" id="{C8DA3115-F6AE-451B-A5F5-CDD9F3CF498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a:extLst>
            <a:ext uri="{FF2B5EF4-FFF2-40B4-BE49-F238E27FC236}">
              <a16:creationId xmlns:a16="http://schemas.microsoft.com/office/drawing/2014/main" id="{D2870259-21F4-420D-B2DA-BAA9E551CE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7329FA9B-3FC7-4CE7-9FDE-661AC63558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公民館】&#10;有形固定資産減価償却率グラフ枠">
          <a:extLst>
            <a:ext uri="{FF2B5EF4-FFF2-40B4-BE49-F238E27FC236}">
              <a16:creationId xmlns:a16="http://schemas.microsoft.com/office/drawing/2014/main" id="{8DADBE8C-2626-4B40-BDD1-7BC8895048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30" name="直線コネクタ 729">
          <a:extLst>
            <a:ext uri="{FF2B5EF4-FFF2-40B4-BE49-F238E27FC236}">
              <a16:creationId xmlns:a16="http://schemas.microsoft.com/office/drawing/2014/main" id="{5CF95602-4A46-43CE-8573-377D56365326}"/>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1" name="【公民館】&#10;有形固定資産減価償却率最小値テキスト">
          <a:extLst>
            <a:ext uri="{FF2B5EF4-FFF2-40B4-BE49-F238E27FC236}">
              <a16:creationId xmlns:a16="http://schemas.microsoft.com/office/drawing/2014/main" id="{F1324941-73D8-44F0-BA75-23860BDAA8C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2" name="直線コネクタ 731">
          <a:extLst>
            <a:ext uri="{FF2B5EF4-FFF2-40B4-BE49-F238E27FC236}">
              <a16:creationId xmlns:a16="http://schemas.microsoft.com/office/drawing/2014/main" id="{B4A88B16-D8C2-4E0F-B6CA-348C17504FA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3" name="【公民館】&#10;有形固定資産減価償却率最大値テキスト">
          <a:extLst>
            <a:ext uri="{FF2B5EF4-FFF2-40B4-BE49-F238E27FC236}">
              <a16:creationId xmlns:a16="http://schemas.microsoft.com/office/drawing/2014/main" id="{1FCFAD5C-731B-4717-AAA8-8956F0FF4284}"/>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4" name="直線コネクタ 733">
          <a:extLst>
            <a:ext uri="{FF2B5EF4-FFF2-40B4-BE49-F238E27FC236}">
              <a16:creationId xmlns:a16="http://schemas.microsoft.com/office/drawing/2014/main" id="{31CFF604-5C36-4518-B7C3-351CEFE9BB3E}"/>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35" name="【公民館】&#10;有形固定資産減価償却率平均値テキスト">
          <a:extLst>
            <a:ext uri="{FF2B5EF4-FFF2-40B4-BE49-F238E27FC236}">
              <a16:creationId xmlns:a16="http://schemas.microsoft.com/office/drawing/2014/main" id="{69BDCA80-DA3E-4B94-9234-DC73276E4A14}"/>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36" name="フローチャート: 判断 735">
          <a:extLst>
            <a:ext uri="{FF2B5EF4-FFF2-40B4-BE49-F238E27FC236}">
              <a16:creationId xmlns:a16="http://schemas.microsoft.com/office/drawing/2014/main" id="{7E077562-0398-4A70-ABE7-1825EA417878}"/>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37" name="フローチャート: 判断 736">
          <a:extLst>
            <a:ext uri="{FF2B5EF4-FFF2-40B4-BE49-F238E27FC236}">
              <a16:creationId xmlns:a16="http://schemas.microsoft.com/office/drawing/2014/main" id="{B9099B94-FF45-4191-8080-C305F4050BB4}"/>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38" name="フローチャート: 判断 737">
          <a:extLst>
            <a:ext uri="{FF2B5EF4-FFF2-40B4-BE49-F238E27FC236}">
              <a16:creationId xmlns:a16="http://schemas.microsoft.com/office/drawing/2014/main" id="{85A6BDC8-D277-4D62-A2C2-1CCEF11F532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39" name="フローチャート: 判断 738">
          <a:extLst>
            <a:ext uri="{FF2B5EF4-FFF2-40B4-BE49-F238E27FC236}">
              <a16:creationId xmlns:a16="http://schemas.microsoft.com/office/drawing/2014/main" id="{264BBD7B-983E-46B5-BF7F-8C9E92B65F5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40" name="フローチャート: 判断 739">
          <a:extLst>
            <a:ext uri="{FF2B5EF4-FFF2-40B4-BE49-F238E27FC236}">
              <a16:creationId xmlns:a16="http://schemas.microsoft.com/office/drawing/2014/main" id="{5E66D16B-D5EC-4386-A1C2-A0D1ACA6288C}"/>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9509D10-7153-4FC1-B5D5-8584A2534D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7B2B0C6-423B-4372-B987-F9CDFBFA77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E13A4DE-4E12-419D-AFF5-266F74AEF8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6778CF4F-D641-4E8D-B3A8-21AB7478AE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8B103AB9-6819-4600-8CEF-A0A8A0421A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46" name="楕円 745">
          <a:extLst>
            <a:ext uri="{FF2B5EF4-FFF2-40B4-BE49-F238E27FC236}">
              <a16:creationId xmlns:a16="http://schemas.microsoft.com/office/drawing/2014/main" id="{FA1A9A0F-018D-4BC5-9F8F-D343ACA98529}"/>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47" name="【公民館】&#10;有形固定資産減価償却率該当値テキスト">
          <a:extLst>
            <a:ext uri="{FF2B5EF4-FFF2-40B4-BE49-F238E27FC236}">
              <a16:creationId xmlns:a16="http://schemas.microsoft.com/office/drawing/2014/main" id="{E34CCA4D-CF9A-49EA-8651-F3593A5D7A9C}"/>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48" name="楕円 747">
          <a:extLst>
            <a:ext uri="{FF2B5EF4-FFF2-40B4-BE49-F238E27FC236}">
              <a16:creationId xmlns:a16="http://schemas.microsoft.com/office/drawing/2014/main" id="{AFD22C5C-A46A-4E22-B69A-E4C9FB030F5A}"/>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49" name="直線コネクタ 748">
          <a:extLst>
            <a:ext uri="{FF2B5EF4-FFF2-40B4-BE49-F238E27FC236}">
              <a16:creationId xmlns:a16="http://schemas.microsoft.com/office/drawing/2014/main" id="{5DBF412D-33B5-4055-A53C-E211B94F1C83}"/>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50" name="楕円 749">
          <a:extLst>
            <a:ext uri="{FF2B5EF4-FFF2-40B4-BE49-F238E27FC236}">
              <a16:creationId xmlns:a16="http://schemas.microsoft.com/office/drawing/2014/main" id="{D8B808B4-A2D2-492A-BDAF-13826B00F1B4}"/>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51" name="直線コネクタ 750">
          <a:extLst>
            <a:ext uri="{FF2B5EF4-FFF2-40B4-BE49-F238E27FC236}">
              <a16:creationId xmlns:a16="http://schemas.microsoft.com/office/drawing/2014/main" id="{D56E959A-8AC4-4B16-90AE-B03BC88B6B07}"/>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52" name="楕円 751">
          <a:extLst>
            <a:ext uri="{FF2B5EF4-FFF2-40B4-BE49-F238E27FC236}">
              <a16:creationId xmlns:a16="http://schemas.microsoft.com/office/drawing/2014/main" id="{F178E5ED-F003-4801-9A57-FEC482361A18}"/>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53" name="直線コネクタ 752">
          <a:extLst>
            <a:ext uri="{FF2B5EF4-FFF2-40B4-BE49-F238E27FC236}">
              <a16:creationId xmlns:a16="http://schemas.microsoft.com/office/drawing/2014/main" id="{A535A7FA-2D41-4B85-A8AD-79529F88AD72}"/>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54" name="n_1aveValue【公民館】&#10;有形固定資産減価償却率">
          <a:extLst>
            <a:ext uri="{FF2B5EF4-FFF2-40B4-BE49-F238E27FC236}">
              <a16:creationId xmlns:a16="http://schemas.microsoft.com/office/drawing/2014/main" id="{0CB72DEC-F16E-494A-9F40-9B99424E5C96}"/>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55" name="n_2aveValue【公民館】&#10;有形固定資産減価償却率">
          <a:extLst>
            <a:ext uri="{FF2B5EF4-FFF2-40B4-BE49-F238E27FC236}">
              <a16:creationId xmlns:a16="http://schemas.microsoft.com/office/drawing/2014/main" id="{71E80374-2627-4CAE-9E31-535C2D920713}"/>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56" name="n_3aveValue【公民館】&#10;有形固定資産減価償却率">
          <a:extLst>
            <a:ext uri="{FF2B5EF4-FFF2-40B4-BE49-F238E27FC236}">
              <a16:creationId xmlns:a16="http://schemas.microsoft.com/office/drawing/2014/main" id="{5A9CBF62-136D-4C44-8301-8B033F0D2681}"/>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57" name="n_4aveValue【公民館】&#10;有形固定資産減価償却率">
          <a:extLst>
            <a:ext uri="{FF2B5EF4-FFF2-40B4-BE49-F238E27FC236}">
              <a16:creationId xmlns:a16="http://schemas.microsoft.com/office/drawing/2014/main" id="{03F2D2E6-61FD-4D0A-80EC-BA6292046F7B}"/>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58" name="n_1mainValue【公民館】&#10;有形固定資産減価償却率">
          <a:extLst>
            <a:ext uri="{FF2B5EF4-FFF2-40B4-BE49-F238E27FC236}">
              <a16:creationId xmlns:a16="http://schemas.microsoft.com/office/drawing/2014/main" id="{39FCF073-4F19-4978-997F-92551BF53985}"/>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59" name="n_2mainValue【公民館】&#10;有形固定資産減価償却率">
          <a:extLst>
            <a:ext uri="{FF2B5EF4-FFF2-40B4-BE49-F238E27FC236}">
              <a16:creationId xmlns:a16="http://schemas.microsoft.com/office/drawing/2014/main" id="{95FA4D7F-E54B-49ED-B30B-80DCD46303F8}"/>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60" name="n_3mainValue【公民館】&#10;有形固定資産減価償却率">
          <a:extLst>
            <a:ext uri="{FF2B5EF4-FFF2-40B4-BE49-F238E27FC236}">
              <a16:creationId xmlns:a16="http://schemas.microsoft.com/office/drawing/2014/main" id="{C9557FBC-A8D2-4ED4-B43D-D3A7522EEE9D}"/>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id="{45F8B6FA-FDDE-430A-8B25-1763E0B1EB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id="{DE5BBBD0-2DC4-4B9C-A5D5-2C813A4FB6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id="{5F32F7D8-9D6F-43D6-A9F5-6FFA8D0CD8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id="{B9D4E9EF-7A9F-4B99-B08F-8AF68C5B23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id="{EFDE1849-D9ED-4C8D-979D-3BDE59E5EB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id="{A1BEE6C4-2154-4ADD-8E13-388F0259FE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id="{D5F37459-23EA-4536-8678-2F40E6A895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id="{A9904F5D-717E-4D78-8B20-8F4CEF955F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id="{8CF727AA-599F-461E-8AF3-C6D7F4B844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id="{FDFDF0E7-8892-4FC7-BEDD-B2A1AB43A5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a:extLst>
            <a:ext uri="{FF2B5EF4-FFF2-40B4-BE49-F238E27FC236}">
              <a16:creationId xmlns:a16="http://schemas.microsoft.com/office/drawing/2014/main" id="{0930D37F-BA85-4E09-BEF0-516D058DB08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a:extLst>
            <a:ext uri="{FF2B5EF4-FFF2-40B4-BE49-F238E27FC236}">
              <a16:creationId xmlns:a16="http://schemas.microsoft.com/office/drawing/2014/main" id="{35C635C9-5517-4B36-A21D-C5D50857A65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a:extLst>
            <a:ext uri="{FF2B5EF4-FFF2-40B4-BE49-F238E27FC236}">
              <a16:creationId xmlns:a16="http://schemas.microsoft.com/office/drawing/2014/main" id="{DE2DE275-1B41-40AF-BD0D-4211A8C274B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a:extLst>
            <a:ext uri="{FF2B5EF4-FFF2-40B4-BE49-F238E27FC236}">
              <a16:creationId xmlns:a16="http://schemas.microsoft.com/office/drawing/2014/main" id="{521B75AC-7493-42C1-949E-CA54FB143B8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a:extLst>
            <a:ext uri="{FF2B5EF4-FFF2-40B4-BE49-F238E27FC236}">
              <a16:creationId xmlns:a16="http://schemas.microsoft.com/office/drawing/2014/main" id="{EB3D0D81-9228-4A26-979E-EC6ED3AE128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a:extLst>
            <a:ext uri="{FF2B5EF4-FFF2-40B4-BE49-F238E27FC236}">
              <a16:creationId xmlns:a16="http://schemas.microsoft.com/office/drawing/2014/main" id="{B5D9A852-82A0-499C-B0F4-C09358F2835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a:extLst>
            <a:ext uri="{FF2B5EF4-FFF2-40B4-BE49-F238E27FC236}">
              <a16:creationId xmlns:a16="http://schemas.microsoft.com/office/drawing/2014/main" id="{AB51AFA3-671B-4D20-87F8-1E4B15379B5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a:extLst>
            <a:ext uri="{FF2B5EF4-FFF2-40B4-BE49-F238E27FC236}">
              <a16:creationId xmlns:a16="http://schemas.microsoft.com/office/drawing/2014/main" id="{C7C3C36C-13CE-40BF-831A-D93859F27EC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a:extLst>
            <a:ext uri="{FF2B5EF4-FFF2-40B4-BE49-F238E27FC236}">
              <a16:creationId xmlns:a16="http://schemas.microsoft.com/office/drawing/2014/main" id="{11288853-D1DD-4065-8BA0-B6447DC8F49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a:extLst>
            <a:ext uri="{FF2B5EF4-FFF2-40B4-BE49-F238E27FC236}">
              <a16:creationId xmlns:a16="http://schemas.microsoft.com/office/drawing/2014/main" id="{7A9FF9E2-DACD-450C-B30E-3C44644F5DA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a:extLst>
            <a:ext uri="{FF2B5EF4-FFF2-40B4-BE49-F238E27FC236}">
              <a16:creationId xmlns:a16="http://schemas.microsoft.com/office/drawing/2014/main" id="{9C0CF8F1-B793-4AA7-81B4-42381D4E44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a:extLst>
            <a:ext uri="{FF2B5EF4-FFF2-40B4-BE49-F238E27FC236}">
              <a16:creationId xmlns:a16="http://schemas.microsoft.com/office/drawing/2014/main" id="{FE185BDD-07EB-42A3-86C3-E874470696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801C26F7-4272-4BEB-8477-01C0BBD466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41BB0AE4-0EE6-4C4F-916C-9BEB8237B5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ADD9E983-5D8B-4113-A306-6307C23DC0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86" name="直線コネクタ 785">
          <a:extLst>
            <a:ext uri="{FF2B5EF4-FFF2-40B4-BE49-F238E27FC236}">
              <a16:creationId xmlns:a16="http://schemas.microsoft.com/office/drawing/2014/main" id="{7C118D73-D1BF-4320-91A8-BA4EFBFF527E}"/>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87" name="【公民館】&#10;一人当たり面積最小値テキスト">
          <a:extLst>
            <a:ext uri="{FF2B5EF4-FFF2-40B4-BE49-F238E27FC236}">
              <a16:creationId xmlns:a16="http://schemas.microsoft.com/office/drawing/2014/main" id="{37CF5B71-6578-444A-B3B1-76179E0613DA}"/>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88" name="直線コネクタ 787">
          <a:extLst>
            <a:ext uri="{FF2B5EF4-FFF2-40B4-BE49-F238E27FC236}">
              <a16:creationId xmlns:a16="http://schemas.microsoft.com/office/drawing/2014/main" id="{2DA31C00-C87F-4F39-B344-EB86EBA82696}"/>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89" name="【公民館】&#10;一人当たり面積最大値テキスト">
          <a:extLst>
            <a:ext uri="{FF2B5EF4-FFF2-40B4-BE49-F238E27FC236}">
              <a16:creationId xmlns:a16="http://schemas.microsoft.com/office/drawing/2014/main" id="{AEB3390D-EFC6-4942-91A9-C4C9ACFC2927}"/>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90" name="直線コネクタ 789">
          <a:extLst>
            <a:ext uri="{FF2B5EF4-FFF2-40B4-BE49-F238E27FC236}">
              <a16:creationId xmlns:a16="http://schemas.microsoft.com/office/drawing/2014/main" id="{AC1D115D-DE5F-4494-8352-46D7C239B4BA}"/>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91" name="【公民館】&#10;一人当たり面積平均値テキスト">
          <a:extLst>
            <a:ext uri="{FF2B5EF4-FFF2-40B4-BE49-F238E27FC236}">
              <a16:creationId xmlns:a16="http://schemas.microsoft.com/office/drawing/2014/main" id="{A56B77E5-B73B-4C9D-B3C5-E40C538B4712}"/>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92" name="フローチャート: 判断 791">
          <a:extLst>
            <a:ext uri="{FF2B5EF4-FFF2-40B4-BE49-F238E27FC236}">
              <a16:creationId xmlns:a16="http://schemas.microsoft.com/office/drawing/2014/main" id="{01026B99-9992-4A66-8379-FAB87D35B5D3}"/>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93" name="フローチャート: 判断 792">
          <a:extLst>
            <a:ext uri="{FF2B5EF4-FFF2-40B4-BE49-F238E27FC236}">
              <a16:creationId xmlns:a16="http://schemas.microsoft.com/office/drawing/2014/main" id="{9659F95B-B9DC-40FF-B634-42CE853F4C5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94" name="フローチャート: 判断 793">
          <a:extLst>
            <a:ext uri="{FF2B5EF4-FFF2-40B4-BE49-F238E27FC236}">
              <a16:creationId xmlns:a16="http://schemas.microsoft.com/office/drawing/2014/main" id="{26042126-5961-4FEC-B0C5-263B208299DB}"/>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95" name="フローチャート: 判断 794">
          <a:extLst>
            <a:ext uri="{FF2B5EF4-FFF2-40B4-BE49-F238E27FC236}">
              <a16:creationId xmlns:a16="http://schemas.microsoft.com/office/drawing/2014/main" id="{F0BA9555-1C1B-42D1-AA55-D46DD0CBF687}"/>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96" name="フローチャート: 判断 795">
          <a:extLst>
            <a:ext uri="{FF2B5EF4-FFF2-40B4-BE49-F238E27FC236}">
              <a16:creationId xmlns:a16="http://schemas.microsoft.com/office/drawing/2014/main" id="{8299F781-91EF-4E4E-9AF4-FAC1C86C93F1}"/>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E7455010-1E90-4E31-9BE9-342F505BBC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1DD1B3A9-20E9-4ECC-AC58-67915DDD8E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4AF89919-31EB-41B5-BF20-20F4D3F804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A674F9F-9D39-4F29-BE5B-83D999DB1D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EAC1EAED-E565-49CD-AE10-D45BD4B9BF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16692</xdr:rowOff>
    </xdr:from>
    <xdr:to>
      <xdr:col>116</xdr:col>
      <xdr:colOff>114300</xdr:colOff>
      <xdr:row>108</xdr:row>
      <xdr:rowOff>118292</xdr:rowOff>
    </xdr:to>
    <xdr:sp macro="" textlink="">
      <xdr:nvSpPr>
        <xdr:cNvPr id="802" name="楕円 801">
          <a:extLst>
            <a:ext uri="{FF2B5EF4-FFF2-40B4-BE49-F238E27FC236}">
              <a16:creationId xmlns:a16="http://schemas.microsoft.com/office/drawing/2014/main" id="{3033BD50-7C4A-470D-A135-9B40C293D668}"/>
            </a:ext>
          </a:extLst>
        </xdr:cNvPr>
        <xdr:cNvSpPr/>
      </xdr:nvSpPr>
      <xdr:spPr>
        <a:xfrm>
          <a:off x="221107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103069</xdr:rowOff>
    </xdr:from>
    <xdr:ext cx="469744" cy="259045"/>
    <xdr:sp macro="" textlink="">
      <xdr:nvSpPr>
        <xdr:cNvPr id="803" name="【公民館】&#10;一人当たり面積該当値テキスト">
          <a:extLst>
            <a:ext uri="{FF2B5EF4-FFF2-40B4-BE49-F238E27FC236}">
              <a16:creationId xmlns:a16="http://schemas.microsoft.com/office/drawing/2014/main" id="{5596355B-5BED-4A7F-AA5A-24DF7A5519A1}"/>
            </a:ext>
          </a:extLst>
        </xdr:cNvPr>
        <xdr:cNvSpPr txBox="1"/>
      </xdr:nvSpPr>
      <xdr:spPr>
        <a:xfrm>
          <a:off x="22199600" y="184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804" name="楕円 803">
          <a:extLst>
            <a:ext uri="{FF2B5EF4-FFF2-40B4-BE49-F238E27FC236}">
              <a16:creationId xmlns:a16="http://schemas.microsoft.com/office/drawing/2014/main" id="{9D35BD23-3163-4D8F-BD6D-B5984DF91AF8}"/>
            </a:ext>
          </a:extLst>
        </xdr:cNvPr>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67492</xdr:rowOff>
    </xdr:from>
    <xdr:to>
      <xdr:col>116</xdr:col>
      <xdr:colOff>63500</xdr:colOff>
      <xdr:row>108</xdr:row>
      <xdr:rowOff>70757</xdr:rowOff>
    </xdr:to>
    <xdr:cxnSp macro="">
      <xdr:nvCxnSpPr>
        <xdr:cNvPr id="805" name="直線コネクタ 804">
          <a:extLst>
            <a:ext uri="{FF2B5EF4-FFF2-40B4-BE49-F238E27FC236}">
              <a16:creationId xmlns:a16="http://schemas.microsoft.com/office/drawing/2014/main" id="{E855EDFF-E4DD-4DF2-A138-973B24111B09}"/>
            </a:ext>
          </a:extLst>
        </xdr:cNvPr>
        <xdr:cNvCxnSpPr/>
      </xdr:nvCxnSpPr>
      <xdr:spPr>
        <a:xfrm flipV="1">
          <a:off x="21323300" y="185840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23223</xdr:rowOff>
    </xdr:from>
    <xdr:to>
      <xdr:col>107</xdr:col>
      <xdr:colOff>101600</xdr:colOff>
      <xdr:row>108</xdr:row>
      <xdr:rowOff>124823</xdr:rowOff>
    </xdr:to>
    <xdr:sp macro="" textlink="">
      <xdr:nvSpPr>
        <xdr:cNvPr id="806" name="楕円 805">
          <a:extLst>
            <a:ext uri="{FF2B5EF4-FFF2-40B4-BE49-F238E27FC236}">
              <a16:creationId xmlns:a16="http://schemas.microsoft.com/office/drawing/2014/main" id="{337980EB-34A3-4E7D-AC12-D6E7B4E1428D}"/>
            </a:ext>
          </a:extLst>
        </xdr:cNvPr>
        <xdr:cNvSpPr/>
      </xdr:nvSpPr>
      <xdr:spPr>
        <a:xfrm>
          <a:off x="20383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74023</xdr:rowOff>
    </xdr:to>
    <xdr:cxnSp macro="">
      <xdr:nvCxnSpPr>
        <xdr:cNvPr id="807" name="直線コネクタ 806">
          <a:extLst>
            <a:ext uri="{FF2B5EF4-FFF2-40B4-BE49-F238E27FC236}">
              <a16:creationId xmlns:a16="http://schemas.microsoft.com/office/drawing/2014/main" id="{AF5B0B7C-EEAF-4061-A1EA-E0BFEA5453CB}"/>
            </a:ext>
          </a:extLst>
        </xdr:cNvPr>
        <xdr:cNvCxnSpPr/>
      </xdr:nvCxnSpPr>
      <xdr:spPr>
        <a:xfrm flipV="1">
          <a:off x="20434300" y="18587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26488</xdr:rowOff>
    </xdr:from>
    <xdr:to>
      <xdr:col>102</xdr:col>
      <xdr:colOff>165100</xdr:colOff>
      <xdr:row>108</xdr:row>
      <xdr:rowOff>128088</xdr:rowOff>
    </xdr:to>
    <xdr:sp macro="" textlink="">
      <xdr:nvSpPr>
        <xdr:cNvPr id="808" name="楕円 807">
          <a:extLst>
            <a:ext uri="{FF2B5EF4-FFF2-40B4-BE49-F238E27FC236}">
              <a16:creationId xmlns:a16="http://schemas.microsoft.com/office/drawing/2014/main" id="{776EB442-E0AA-4FE8-A8E6-3FB7DBF499F2}"/>
            </a:ext>
          </a:extLst>
        </xdr:cNvPr>
        <xdr:cNvSpPr/>
      </xdr:nvSpPr>
      <xdr:spPr>
        <a:xfrm>
          <a:off x="19494500" y="18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74023</xdr:rowOff>
    </xdr:from>
    <xdr:to>
      <xdr:col>107</xdr:col>
      <xdr:colOff>50800</xdr:colOff>
      <xdr:row>108</xdr:row>
      <xdr:rowOff>77288</xdr:rowOff>
    </xdr:to>
    <xdr:cxnSp macro="">
      <xdr:nvCxnSpPr>
        <xdr:cNvPr id="809" name="直線コネクタ 808">
          <a:extLst>
            <a:ext uri="{FF2B5EF4-FFF2-40B4-BE49-F238E27FC236}">
              <a16:creationId xmlns:a16="http://schemas.microsoft.com/office/drawing/2014/main" id="{479EBF50-DF2F-4FF8-A147-40CC674DE242}"/>
            </a:ext>
          </a:extLst>
        </xdr:cNvPr>
        <xdr:cNvCxnSpPr/>
      </xdr:nvCxnSpPr>
      <xdr:spPr>
        <a:xfrm flipV="1">
          <a:off x="19545300" y="18590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10" name="n_1aveValue【公民館】&#10;一人当たり面積">
          <a:extLst>
            <a:ext uri="{FF2B5EF4-FFF2-40B4-BE49-F238E27FC236}">
              <a16:creationId xmlns:a16="http://schemas.microsoft.com/office/drawing/2014/main" id="{7ADE141B-7C14-46A8-9B64-796CE6DD9FED}"/>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11" name="n_2aveValue【公民館】&#10;一人当たり面積">
          <a:extLst>
            <a:ext uri="{FF2B5EF4-FFF2-40B4-BE49-F238E27FC236}">
              <a16:creationId xmlns:a16="http://schemas.microsoft.com/office/drawing/2014/main" id="{5E9ED60E-AF38-48BC-B7B0-B04394F341C9}"/>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12" name="n_3aveValue【公民館】&#10;一人当たり面積">
          <a:extLst>
            <a:ext uri="{FF2B5EF4-FFF2-40B4-BE49-F238E27FC236}">
              <a16:creationId xmlns:a16="http://schemas.microsoft.com/office/drawing/2014/main" id="{3EEF8BC6-4BD8-475F-BF5E-9F0D214E0A29}"/>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13" name="n_4aveValue【公民館】&#10;一人当たり面積">
          <a:extLst>
            <a:ext uri="{FF2B5EF4-FFF2-40B4-BE49-F238E27FC236}">
              <a16:creationId xmlns:a16="http://schemas.microsoft.com/office/drawing/2014/main" id="{E5C95922-56C3-49C3-B7DB-55FC910992C1}"/>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112684</xdr:rowOff>
    </xdr:from>
    <xdr:ext cx="469744" cy="259045"/>
    <xdr:sp macro="" textlink="">
      <xdr:nvSpPr>
        <xdr:cNvPr id="814" name="n_1mainValue【公民館】&#10;一人当たり面積">
          <a:extLst>
            <a:ext uri="{FF2B5EF4-FFF2-40B4-BE49-F238E27FC236}">
              <a16:creationId xmlns:a16="http://schemas.microsoft.com/office/drawing/2014/main" id="{4782324C-5FA6-4EB5-9A93-BC81A83896E2}"/>
            </a:ext>
          </a:extLst>
        </xdr:cNvPr>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115950</xdr:rowOff>
    </xdr:from>
    <xdr:ext cx="469744" cy="259045"/>
    <xdr:sp macro="" textlink="">
      <xdr:nvSpPr>
        <xdr:cNvPr id="815" name="n_2mainValue【公民館】&#10;一人当たり面積">
          <a:extLst>
            <a:ext uri="{FF2B5EF4-FFF2-40B4-BE49-F238E27FC236}">
              <a16:creationId xmlns:a16="http://schemas.microsoft.com/office/drawing/2014/main" id="{84194C6F-5ED7-4F3B-9F08-33E8B89AD335}"/>
            </a:ext>
          </a:extLst>
        </xdr:cNvPr>
        <xdr:cNvSpPr txBox="1"/>
      </xdr:nvSpPr>
      <xdr:spPr>
        <a:xfrm>
          <a:off x="201994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119215</xdr:rowOff>
    </xdr:from>
    <xdr:ext cx="469744" cy="259045"/>
    <xdr:sp macro="" textlink="">
      <xdr:nvSpPr>
        <xdr:cNvPr id="816" name="n_3mainValue【公民館】&#10;一人当たり面積">
          <a:extLst>
            <a:ext uri="{FF2B5EF4-FFF2-40B4-BE49-F238E27FC236}">
              <a16:creationId xmlns:a16="http://schemas.microsoft.com/office/drawing/2014/main" id="{9BBEB186-846D-4807-A2C1-DC9A37523F09}"/>
            </a:ext>
          </a:extLst>
        </xdr:cNvPr>
        <xdr:cNvSpPr txBox="1"/>
      </xdr:nvSpPr>
      <xdr:spPr>
        <a:xfrm>
          <a:off x="19310427"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C1EC77A2-A7D1-4B0B-B842-64CA5156CE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28BD40C-575A-40D6-988B-82984A2FAA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1DC626EB-5325-4B15-AC48-BFCB9F5D27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・類似団体と比較して特に有形固定資産減価償却率が高くなっている施設は、道路、児童館、公民館であり、特に低くなっている施設は、公営住宅、学校施設である。</a:t>
          </a:r>
          <a:endParaRPr lang="ja-JP" altLang="ja-JP" sz="1600">
            <a:effectLst/>
          </a:endParaRPr>
        </a:p>
        <a:p>
          <a:r>
            <a:rPr kumimoji="1" lang="ja-JP" altLang="ja-JP" sz="1200">
              <a:solidFill>
                <a:schemeClr val="dk1"/>
              </a:solidFill>
              <a:effectLst/>
              <a:latin typeface="+mn-lt"/>
              <a:ea typeface="+mn-ea"/>
              <a:cs typeface="+mn-cs"/>
            </a:rPr>
            <a:t>児童館・公民館については、平成２９年度に策定した公共施設等個別施設管理計画に基づいて、施設の統廃合を行うなど、老朽化対策に取り組んでいくこととしている。</a:t>
          </a:r>
          <a:endParaRPr lang="ja-JP" altLang="ja-JP" sz="1600">
            <a:effectLst/>
          </a:endParaRPr>
        </a:p>
        <a:p>
          <a:r>
            <a:rPr kumimoji="1" lang="ja-JP" altLang="ja-JP" sz="1200">
              <a:solidFill>
                <a:schemeClr val="dk1"/>
              </a:solidFill>
              <a:effectLst/>
              <a:latin typeface="+mn-lt"/>
              <a:ea typeface="+mn-ea"/>
              <a:cs typeface="+mn-cs"/>
            </a:rPr>
            <a:t>公営住宅については、同施設の更新計画に基づいて、各地区の公営住宅を更新している途中のため、有形固定資産減価償却率が低くなっている。</a:t>
          </a:r>
          <a:endParaRPr lang="ja-JP" altLang="ja-JP" sz="1600">
            <a:effectLst/>
          </a:endParaRPr>
        </a:p>
        <a:p>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数値等を類似団体や全国平均等と比較し施設の在り方等について、全庁的な検討も続けていきたい。</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E60867-3451-4BAA-9AEA-059F24EFC0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64B220-2A08-4A5D-B6EA-5C5839978D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96D3BA-DC56-443A-9729-521DAF6DA3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ECEB81-1BD5-444B-80BF-CD4941D838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399535-D8D3-441B-97C2-2C0DB1D27B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6BF73B-CE03-4F33-83D6-4A4FADEDE8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7C01FF-5AB5-4DB3-AE6D-137E8D6F35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CDB06F-BD99-49FB-BC61-A6B585E896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A057B2-4380-49C3-84E1-9825DAD206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63E364-CD11-4819-896C-A96F7BDD1C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D42C2E-6269-4FD1-B304-9DFB03DC8A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B539AC-36CD-408A-9CAA-F49A598DCA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4F7E75-CEF9-4164-80C9-7EAC283C21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F24D4F-D122-43A1-BE21-CED7CE9483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CD1C0A-C761-4664-9D56-563D8BAC43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10AE22-57C2-48EC-B0DC-AFC175D00A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F93A12-3C25-42F5-9332-DD56FCC6B6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A194A4-8931-4D16-AC95-63CF8FD950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CE1619-5CDD-465A-A4C6-F678360235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A3C8BE-08FA-4855-995F-98601D826D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467440-E06D-4A6A-B729-CE1FDFD23B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71ED7D-85C6-46A4-BBD3-619A60AC49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A5B0F6-CB84-4709-95E6-2050CAC135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972089-AFA1-447D-8CB5-76A02DF851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85BF89-426F-4215-89CA-8DCAB5A99A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7E60F9-AAF6-4396-9DB0-E56FB2C2B3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A6566C-26DF-4140-866E-B335A89F00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EBE44E-B4C7-4230-AAAF-6DB85B45F4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C19DB3-AB01-4FA3-9328-59F9E9B4EE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828818-888C-4358-9E63-9EB8CD8C34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972AE3-87B5-447E-897E-25F85C605D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E9F3BD-0FDC-4E5E-A230-704B43644F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0422AE-3F47-4060-97CB-E06F6B8317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02B07A-8BA2-4643-8D82-1340811AE5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EA25B2-FE5E-4F0E-BE4A-881A1D65AE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44CFD3-FABD-4AC8-98CE-173CB79AE6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359C3C-EC1D-4818-8712-508825C880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197A41-91E4-4707-918B-A6EF3DE0B1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D328A5-EDC3-4354-BD27-950C3A12013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B4C9254-E1FE-4F96-BC39-D6411FE4B5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AE62AA1-6F4D-436D-8903-9FB5FCC6FB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49669A7-A8EB-4669-9F8F-456960B5A2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C49B15D-B69A-4FBE-BD9E-8091189CEE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A4B051-7B89-48CB-890F-36041E372D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C2D03A-3D11-4A78-B21E-C69F0AC182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93B5EBA-B933-44E0-8978-4C8F969C6A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CD1C8BA-A7E4-495C-84FF-DC49E45F012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094EC82-8046-4901-8D39-A8A391A68E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3E90F58-55DE-4445-8DF5-ED27E95D12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684D1A2-6477-4C83-A06F-CF63ACF3C0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D65C4C0-1F42-4082-B44C-8D1407E468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887BEC4-D161-4729-A41B-133D8D3570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33C2D02-3152-4813-9AA0-4245BB87C4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DD0E98C-D312-459F-9478-9725B0E906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A5BF524-C7CA-4BF2-B0D6-DF1415B59D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7215808-537E-461B-9785-C27DC03A2F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2426B3A-AE2D-48DA-B353-25011E8858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4AD9F0D-DFA5-4216-AB0F-F497738CA4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AB29866F-4665-4308-B733-F2C69C2333F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B1AA274-F365-4A46-A180-E941A21F4AC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352FB7C-9963-483C-8971-97785F6AFE7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562A51A-22E2-475B-821A-FE0C64BAFBA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00AD881-6C04-458A-A6B6-E3C7382A4BE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2FD9118-B424-4DF6-8063-ADEAF2B1F88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F4DAD4D-9AF5-42AD-BCDB-74621E09B6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70E4D82-E94C-4BEE-AC94-E100BF5485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4B89844-239F-4391-A806-1E609CC38E4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22CB092-FEDB-4183-9DE8-8DB03BF9013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7AAF150-6A31-457E-9CFD-A3641D3525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9A5000A-ECE0-4F60-A25C-0B90DEB5882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6332743-0AD3-417B-8A80-D679BE119D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CF8B913-06AB-499D-8EEB-A46C2B47520F}"/>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DFC3877-1D44-40E7-9CEE-9D893749067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8C78D9E-9CF9-4D4C-AC6F-8DBA08A5A6B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B81626D-AF1C-44F6-AA4A-D0E743E55A1F}"/>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139157C0-7A38-4327-BBA6-276308C6870B}"/>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5E5B472-8708-4306-BB92-68777F115AFE}"/>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364AFA60-74E7-4651-810C-999393E1DE9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9450736E-250E-4809-87E5-232E693736A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7CC33AF3-B0C7-43B9-882B-7F5183ABD89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D85AB59-B0AF-4790-BA53-1C4A1D1A47A1}"/>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20E01A6D-579A-43D4-8A2A-825666DC647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73A7D11-4A26-4D7C-8F25-D9E3279C50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3AA5AA9-CB06-4C9B-8932-1A61462838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5C0A548-2E18-4769-935F-E069818521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F5E0D0C-F55D-44BC-AC97-23252FB5E6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9C69680-2B8E-4BBA-8AAA-9A7CF3FCDA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89" name="楕円 88">
          <a:extLst>
            <a:ext uri="{FF2B5EF4-FFF2-40B4-BE49-F238E27FC236}">
              <a16:creationId xmlns:a16="http://schemas.microsoft.com/office/drawing/2014/main" id="{1B03D9EA-23CD-43A1-9530-F2D32C1F389C}"/>
            </a:ext>
          </a:extLst>
        </xdr:cNvPr>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154322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B6278B67-856C-4889-845F-638659F1BFE2}"/>
            </a:ext>
          </a:extLst>
        </xdr:cNvPr>
        <xdr:cNvSpPr txBox="1"/>
      </xdr:nvSpPr>
      <xdr:spPr>
        <a:xfrm>
          <a:off x="4673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91" name="楕円 90">
          <a:extLst>
            <a:ext uri="{FF2B5EF4-FFF2-40B4-BE49-F238E27FC236}">
              <a16:creationId xmlns:a16="http://schemas.microsoft.com/office/drawing/2014/main" id="{3A459E7D-507A-41D9-BA86-12364C5EC833}"/>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60960</xdr:rowOff>
    </xdr:to>
    <xdr:cxnSp macro="">
      <xdr:nvCxnSpPr>
        <xdr:cNvPr id="92" name="直線コネクタ 91">
          <a:extLst>
            <a:ext uri="{FF2B5EF4-FFF2-40B4-BE49-F238E27FC236}">
              <a16:creationId xmlns:a16="http://schemas.microsoft.com/office/drawing/2014/main" id="{C2391C82-AA03-4755-B8F7-C4FAEA9A898C}"/>
            </a:ext>
          </a:extLst>
        </xdr:cNvPr>
        <xdr:cNvCxnSpPr/>
      </xdr:nvCxnSpPr>
      <xdr:spPr>
        <a:xfrm flipV="1">
          <a:off x="3797300" y="106851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93" name="楕円 92">
          <a:extLst>
            <a:ext uri="{FF2B5EF4-FFF2-40B4-BE49-F238E27FC236}">
              <a16:creationId xmlns:a16="http://schemas.microsoft.com/office/drawing/2014/main" id="{20BF7F83-F450-42F1-A113-8A70EFF5A7CD}"/>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60960</xdr:rowOff>
    </xdr:to>
    <xdr:cxnSp macro="">
      <xdr:nvCxnSpPr>
        <xdr:cNvPr id="94" name="直線コネクタ 93">
          <a:extLst>
            <a:ext uri="{FF2B5EF4-FFF2-40B4-BE49-F238E27FC236}">
              <a16:creationId xmlns:a16="http://schemas.microsoft.com/office/drawing/2014/main" id="{50C4EDE1-A673-4FAB-9DCB-0FFDAB4CC8E1}"/>
            </a:ext>
          </a:extLst>
        </xdr:cNvPr>
        <xdr:cNvCxnSpPr/>
      </xdr:nvCxnSpPr>
      <xdr:spPr>
        <a:xfrm>
          <a:off x="2908300" y="10671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95" name="楕円 94">
          <a:extLst>
            <a:ext uri="{FF2B5EF4-FFF2-40B4-BE49-F238E27FC236}">
              <a16:creationId xmlns:a16="http://schemas.microsoft.com/office/drawing/2014/main" id="{DE7E516D-1138-4B11-869F-91D9671392B9}"/>
            </a:ext>
          </a:extLst>
        </xdr:cNvPr>
        <xdr:cNvSpPr/>
      </xdr:nvSpPr>
      <xdr:spPr>
        <a:xfrm>
          <a:off x="196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xdr:rowOff>
    </xdr:from>
    <xdr:to>
      <xdr:col>15</xdr:col>
      <xdr:colOff>50800</xdr:colOff>
      <xdr:row>62</xdr:row>
      <xdr:rowOff>41910</xdr:rowOff>
    </xdr:to>
    <xdr:cxnSp macro="">
      <xdr:nvCxnSpPr>
        <xdr:cNvPr id="96" name="直線コネクタ 95">
          <a:extLst>
            <a:ext uri="{FF2B5EF4-FFF2-40B4-BE49-F238E27FC236}">
              <a16:creationId xmlns:a16="http://schemas.microsoft.com/office/drawing/2014/main" id="{FB64EA42-51CE-40C4-A589-5B3D4058FB2A}"/>
            </a:ext>
          </a:extLst>
        </xdr:cNvPr>
        <xdr:cNvCxnSpPr/>
      </xdr:nvCxnSpPr>
      <xdr:spPr>
        <a:xfrm>
          <a:off x="2019300" y="106394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B9426678-6B8A-4B75-8927-CA91A8760745}"/>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8D08D8FA-737B-4486-AAB0-9FA04389AF14}"/>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7655FE9B-5A93-4AA6-9CAA-8C487AEC269D}"/>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6ACA08E9-C00F-480B-9E72-91CBB6F47F4E}"/>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101" name="n_1mainValue【体育館・プール】&#10;有形固定資産減価償却率">
          <a:extLst>
            <a:ext uri="{FF2B5EF4-FFF2-40B4-BE49-F238E27FC236}">
              <a16:creationId xmlns:a16="http://schemas.microsoft.com/office/drawing/2014/main" id="{F7B7ED46-D170-4BF1-9EE5-7922FBFEE28E}"/>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102" name="n_2mainValue【体育館・プール】&#10;有形固定資産減価償却率">
          <a:extLst>
            <a:ext uri="{FF2B5EF4-FFF2-40B4-BE49-F238E27FC236}">
              <a16:creationId xmlns:a16="http://schemas.microsoft.com/office/drawing/2014/main" id="{7DB44960-DFEF-4C3C-B53B-F6F630BF010F}"/>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51452</xdr:rowOff>
    </xdr:from>
    <xdr:ext cx="405111" cy="259045"/>
    <xdr:sp macro="" textlink="">
      <xdr:nvSpPr>
        <xdr:cNvPr id="103" name="n_3mainValue【体育館・プール】&#10;有形固定資産減価償却率">
          <a:extLst>
            <a:ext uri="{FF2B5EF4-FFF2-40B4-BE49-F238E27FC236}">
              <a16:creationId xmlns:a16="http://schemas.microsoft.com/office/drawing/2014/main" id="{C3C76F6B-ACBD-4A87-BE1A-D279C869B81F}"/>
            </a:ext>
          </a:extLst>
        </xdr:cNvPr>
        <xdr:cNvSpPr txBox="1"/>
      </xdr:nvSpPr>
      <xdr:spPr>
        <a:xfrm>
          <a:off x="1816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47EB4CCD-CC60-4FE6-98F9-3D4B22FCAD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DDD8AB09-E652-40EC-A6EB-4A682A743D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3846EE3F-F7EF-4903-BBF5-97E56B5343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33A54541-93F3-4164-9B39-9B3AC63AFD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4E805DF-3ADA-4753-A023-770528EFE2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7753AA32-82FB-4E96-906A-68CA009F02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3AD96769-5207-4670-9678-216E0385A7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9154EDAC-9F8B-4CB1-A967-7AEDB597CC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4E05CEAA-37A3-4B74-BDC0-8FB2FD1F2E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6F0E29CA-D527-427A-812E-75F9278255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8D3963AF-739A-4C5A-AF33-6B261A2F159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759E602A-4B10-4E1F-ACD9-21B789B96EB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6B4A53F3-9F94-40DD-8D1B-239846C0C3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BE66ED3C-9C30-414C-93A9-A6F02134A72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DC83740A-71E5-4530-A33B-413788C8D96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C52F5AE4-5477-46AE-98B9-7A433BDEDF2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B8EA12CB-3738-470B-A34F-ACF9A6AC4D2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A69D4DE8-32F7-4AA2-AA04-7F40D52293A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63903B09-072F-475C-8319-ED7FBA18BD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C195CDB6-55EC-4CCD-867F-B150ACB7C71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E71325A3-3B2E-4F62-BB37-8B20F61C8E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B2CE86D2-A8C2-4E18-9C10-67D2A4B770A4}"/>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9EB3D7E3-51ED-4DAE-BDD5-F75A7F91AAA3}"/>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B3D588AB-1F22-49DF-AFEC-B95E2D95BA5D}"/>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8494BD2A-F800-4019-92E5-0DED0B9B442B}"/>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C83D1B2A-3EDF-4971-813F-5CE1A3E5E62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0" name="【体育館・プール】&#10;一人当たり面積平均値テキスト">
          <a:extLst>
            <a:ext uri="{FF2B5EF4-FFF2-40B4-BE49-F238E27FC236}">
              <a16:creationId xmlns:a16="http://schemas.microsoft.com/office/drawing/2014/main" id="{EAA83735-04AF-47E3-B9F3-4F14A8C1CBE8}"/>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D90B71A6-B6AE-4DCE-A8A9-8E28B94B0DF9}"/>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BE4FA5D0-2301-4098-903B-F5F9FB7C708F}"/>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C53FF9A6-C570-4B4E-9DDB-D93C63484E41}"/>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764B9103-F577-430E-A017-6596EB78B15A}"/>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7DDCA81A-AFB9-4E53-954F-36DC88D62211}"/>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FCF5116-39FD-491A-B0AB-7C314675B6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1457761-077D-402E-AC14-DF7F01B52E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722882F-5FD6-4D09-B8D5-E162108C2C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1A2E440-BFEE-48FF-AD4C-0FF8CAF41E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9CE46A4-73A0-40A4-A547-0BCF0A943A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60299</xdr:rowOff>
    </xdr:from>
    <xdr:to>
      <xdr:col>55</xdr:col>
      <xdr:colOff>50800</xdr:colOff>
      <xdr:row>57</xdr:row>
      <xdr:rowOff>161899</xdr:rowOff>
    </xdr:to>
    <xdr:sp macro="" textlink="">
      <xdr:nvSpPr>
        <xdr:cNvPr id="141" name="楕円 140">
          <a:extLst>
            <a:ext uri="{FF2B5EF4-FFF2-40B4-BE49-F238E27FC236}">
              <a16:creationId xmlns:a16="http://schemas.microsoft.com/office/drawing/2014/main" id="{AED1C679-FD0F-4813-99FA-A6661F40C19E}"/>
            </a:ext>
          </a:extLst>
        </xdr:cNvPr>
        <xdr:cNvSpPr/>
      </xdr:nvSpPr>
      <xdr:spPr>
        <a:xfrm>
          <a:off x="10426700" y="98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83176</xdr:rowOff>
    </xdr:from>
    <xdr:ext cx="469744" cy="259045"/>
    <xdr:sp macro="" textlink="">
      <xdr:nvSpPr>
        <xdr:cNvPr id="142" name="【体育館・プール】&#10;一人当たり面積該当値テキスト">
          <a:extLst>
            <a:ext uri="{FF2B5EF4-FFF2-40B4-BE49-F238E27FC236}">
              <a16:creationId xmlns:a16="http://schemas.microsoft.com/office/drawing/2014/main" id="{602B343E-825C-488C-9995-D266AB62E30E}"/>
            </a:ext>
          </a:extLst>
        </xdr:cNvPr>
        <xdr:cNvSpPr txBox="1"/>
      </xdr:nvSpPr>
      <xdr:spPr>
        <a:xfrm>
          <a:off x="10515600" y="968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5893</xdr:rowOff>
    </xdr:from>
    <xdr:to>
      <xdr:col>50</xdr:col>
      <xdr:colOff>165100</xdr:colOff>
      <xdr:row>57</xdr:row>
      <xdr:rowOff>107493</xdr:rowOff>
    </xdr:to>
    <xdr:sp macro="" textlink="">
      <xdr:nvSpPr>
        <xdr:cNvPr id="143" name="楕円 142">
          <a:extLst>
            <a:ext uri="{FF2B5EF4-FFF2-40B4-BE49-F238E27FC236}">
              <a16:creationId xmlns:a16="http://schemas.microsoft.com/office/drawing/2014/main" id="{D709E620-D1AB-4A13-B736-01C0C512CCAE}"/>
            </a:ext>
          </a:extLst>
        </xdr:cNvPr>
        <xdr:cNvSpPr/>
      </xdr:nvSpPr>
      <xdr:spPr>
        <a:xfrm>
          <a:off x="9588500" y="97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56693</xdr:rowOff>
    </xdr:from>
    <xdr:to>
      <xdr:col>55</xdr:col>
      <xdr:colOff>0</xdr:colOff>
      <xdr:row>57</xdr:row>
      <xdr:rowOff>111099</xdr:rowOff>
    </xdr:to>
    <xdr:cxnSp macro="">
      <xdr:nvCxnSpPr>
        <xdr:cNvPr id="144" name="直線コネクタ 143">
          <a:extLst>
            <a:ext uri="{FF2B5EF4-FFF2-40B4-BE49-F238E27FC236}">
              <a16:creationId xmlns:a16="http://schemas.microsoft.com/office/drawing/2014/main" id="{4509852F-4738-4A23-B67A-0E512CEEEE95}"/>
            </a:ext>
          </a:extLst>
        </xdr:cNvPr>
        <xdr:cNvCxnSpPr/>
      </xdr:nvCxnSpPr>
      <xdr:spPr>
        <a:xfrm>
          <a:off x="9639300" y="9829343"/>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32410</xdr:rowOff>
    </xdr:from>
    <xdr:to>
      <xdr:col>46</xdr:col>
      <xdr:colOff>38100</xdr:colOff>
      <xdr:row>57</xdr:row>
      <xdr:rowOff>134010</xdr:rowOff>
    </xdr:to>
    <xdr:sp macro="" textlink="">
      <xdr:nvSpPr>
        <xdr:cNvPr id="145" name="楕円 144">
          <a:extLst>
            <a:ext uri="{FF2B5EF4-FFF2-40B4-BE49-F238E27FC236}">
              <a16:creationId xmlns:a16="http://schemas.microsoft.com/office/drawing/2014/main" id="{D9DA9801-1C08-4B7F-82B0-795F707BED41}"/>
            </a:ext>
          </a:extLst>
        </xdr:cNvPr>
        <xdr:cNvSpPr/>
      </xdr:nvSpPr>
      <xdr:spPr>
        <a:xfrm>
          <a:off x="8699500" y="98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56693</xdr:rowOff>
    </xdr:from>
    <xdr:to>
      <xdr:col>50</xdr:col>
      <xdr:colOff>114300</xdr:colOff>
      <xdr:row>57</xdr:row>
      <xdr:rowOff>83210</xdr:rowOff>
    </xdr:to>
    <xdr:cxnSp macro="">
      <xdr:nvCxnSpPr>
        <xdr:cNvPr id="146" name="直線コネクタ 145">
          <a:extLst>
            <a:ext uri="{FF2B5EF4-FFF2-40B4-BE49-F238E27FC236}">
              <a16:creationId xmlns:a16="http://schemas.microsoft.com/office/drawing/2014/main" id="{DCCF08EA-BB10-4B86-9E92-AC00C58C4703}"/>
            </a:ext>
          </a:extLst>
        </xdr:cNvPr>
        <xdr:cNvCxnSpPr/>
      </xdr:nvCxnSpPr>
      <xdr:spPr>
        <a:xfrm flipV="1">
          <a:off x="8750300" y="982934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31953</xdr:rowOff>
    </xdr:from>
    <xdr:to>
      <xdr:col>41</xdr:col>
      <xdr:colOff>101600</xdr:colOff>
      <xdr:row>63</xdr:row>
      <xdr:rowOff>133553</xdr:rowOff>
    </xdr:to>
    <xdr:sp macro="" textlink="">
      <xdr:nvSpPr>
        <xdr:cNvPr id="147" name="楕円 146">
          <a:extLst>
            <a:ext uri="{FF2B5EF4-FFF2-40B4-BE49-F238E27FC236}">
              <a16:creationId xmlns:a16="http://schemas.microsoft.com/office/drawing/2014/main" id="{DC1B2C95-F83C-434B-8EDB-3C0ADFD9B068}"/>
            </a:ext>
          </a:extLst>
        </xdr:cNvPr>
        <xdr:cNvSpPr/>
      </xdr:nvSpPr>
      <xdr:spPr>
        <a:xfrm>
          <a:off x="7810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83210</xdr:rowOff>
    </xdr:from>
    <xdr:to>
      <xdr:col>45</xdr:col>
      <xdr:colOff>177800</xdr:colOff>
      <xdr:row>63</xdr:row>
      <xdr:rowOff>82753</xdr:rowOff>
    </xdr:to>
    <xdr:cxnSp macro="">
      <xdr:nvCxnSpPr>
        <xdr:cNvPr id="148" name="直線コネクタ 147">
          <a:extLst>
            <a:ext uri="{FF2B5EF4-FFF2-40B4-BE49-F238E27FC236}">
              <a16:creationId xmlns:a16="http://schemas.microsoft.com/office/drawing/2014/main" id="{4432DBD7-5131-44C9-B638-11C2A1872EBA}"/>
            </a:ext>
          </a:extLst>
        </xdr:cNvPr>
        <xdr:cNvCxnSpPr/>
      </xdr:nvCxnSpPr>
      <xdr:spPr>
        <a:xfrm flipV="1">
          <a:off x="7861300" y="9855860"/>
          <a:ext cx="889000" cy="10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49" name="n_1aveValue【体育館・プール】&#10;一人当たり面積">
          <a:extLst>
            <a:ext uri="{FF2B5EF4-FFF2-40B4-BE49-F238E27FC236}">
              <a16:creationId xmlns:a16="http://schemas.microsoft.com/office/drawing/2014/main" id="{3C86A4CC-DE4C-4DC5-B5D0-D4592B196408}"/>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150" name="n_2aveValue【体育館・プール】&#10;一人当たり面積">
          <a:extLst>
            <a:ext uri="{FF2B5EF4-FFF2-40B4-BE49-F238E27FC236}">
              <a16:creationId xmlns:a16="http://schemas.microsoft.com/office/drawing/2014/main" id="{E4A691A0-3E46-4EEF-99B0-6E166C0B3534}"/>
            </a:ext>
          </a:extLst>
        </xdr:cNvPr>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44812F33-2F23-4A96-A5DA-738BDAB573A2}"/>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B4DEF4A7-0B6C-4AA1-80A3-861CBF936F3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124020</xdr:rowOff>
    </xdr:from>
    <xdr:ext cx="469744" cy="259045"/>
    <xdr:sp macro="" textlink="">
      <xdr:nvSpPr>
        <xdr:cNvPr id="153" name="n_1mainValue【体育館・プール】&#10;一人当たり面積">
          <a:extLst>
            <a:ext uri="{FF2B5EF4-FFF2-40B4-BE49-F238E27FC236}">
              <a16:creationId xmlns:a16="http://schemas.microsoft.com/office/drawing/2014/main" id="{441C6DA0-DCF0-4391-B4A7-DEF80FA18A6F}"/>
            </a:ext>
          </a:extLst>
        </xdr:cNvPr>
        <xdr:cNvSpPr txBox="1"/>
      </xdr:nvSpPr>
      <xdr:spPr>
        <a:xfrm>
          <a:off x="9391727" y="95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150537</xdr:rowOff>
    </xdr:from>
    <xdr:ext cx="469744" cy="259045"/>
    <xdr:sp macro="" textlink="">
      <xdr:nvSpPr>
        <xdr:cNvPr id="154" name="n_2mainValue【体育館・プール】&#10;一人当たり面積">
          <a:extLst>
            <a:ext uri="{FF2B5EF4-FFF2-40B4-BE49-F238E27FC236}">
              <a16:creationId xmlns:a16="http://schemas.microsoft.com/office/drawing/2014/main" id="{C91D2548-8B9D-431F-B50D-4E8EF81153BC}"/>
            </a:ext>
          </a:extLst>
        </xdr:cNvPr>
        <xdr:cNvSpPr txBox="1"/>
      </xdr:nvSpPr>
      <xdr:spPr>
        <a:xfrm>
          <a:off x="8515427" y="95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124680</xdr:rowOff>
    </xdr:from>
    <xdr:ext cx="469744" cy="259045"/>
    <xdr:sp macro="" textlink="">
      <xdr:nvSpPr>
        <xdr:cNvPr id="155" name="n_3mainValue【体育館・プール】&#10;一人当たり面積">
          <a:extLst>
            <a:ext uri="{FF2B5EF4-FFF2-40B4-BE49-F238E27FC236}">
              <a16:creationId xmlns:a16="http://schemas.microsoft.com/office/drawing/2014/main" id="{2578890E-4AF8-4A76-9128-F59EA5572818}"/>
            </a:ext>
          </a:extLst>
        </xdr:cNvPr>
        <xdr:cNvSpPr txBox="1"/>
      </xdr:nvSpPr>
      <xdr:spPr>
        <a:xfrm>
          <a:off x="76264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2A2244C0-3F3A-40D4-8423-27E5F18633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8D4CE7C5-A9BF-498B-BED6-28C9BAA0C0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1F41577E-11FB-45EB-97F7-9B07F71E5B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2489FBF3-5575-4CE7-8662-01144601A3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5729DB78-54EF-4F98-8B15-C72629999D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C71CF6F5-2BF6-4072-8D9F-C26A8034F7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B62206B4-A556-48AE-B454-79A4873E4C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919A050C-A300-451C-BE87-DEE7624B27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8453E069-FEB6-4F3C-8A68-FCCD7AEE39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B975203F-BA83-42DB-840B-1CDBC70C9A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4910C0F9-702A-4D71-B452-E413A9496C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1B22D966-DD78-48D6-A962-33C4D88353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7668F280-0409-4682-97FE-0FB372D38D6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F9645CC1-ADE2-4AB4-ACF1-5CAB26C19D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83311391-75A6-4CF4-9259-A4B7E42E179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A649A63B-4B7C-4EB8-9942-A2BD28C10A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4623EF0C-4FA5-4EE8-8CCA-045EC7463C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27894B90-4287-4CFF-BCFE-6633FBCED38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515E5920-2351-4340-A6B1-0EB6C80DF6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71CDE54B-2C86-4DDD-8D17-8D483D4D34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E6C09C19-BA68-472B-AA83-B920EB7DC8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AF56BB86-4CEB-48A3-B280-B5F7268FCC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87FAB54C-86C1-4D1D-A068-00DDB43E56C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CB68DCAA-CBE0-43B4-9D23-975FCA10F4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5D393EF9-6586-4EE9-96E4-FEAC9F7F4137}"/>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3187E69B-66E2-4301-B87F-48CFE7A266D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01E82DE4-938E-4787-9608-864916F7F3E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C0A31D44-1EF0-4C97-86C5-2285C1423902}"/>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84" name="直線コネクタ 183">
          <a:extLst>
            <a:ext uri="{FF2B5EF4-FFF2-40B4-BE49-F238E27FC236}">
              <a16:creationId xmlns:a16="http://schemas.microsoft.com/office/drawing/2014/main" id="{D441284F-56D1-468A-A7DE-9982CD18E49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D1BEB26A-BFC4-4938-A6E1-4FB4AA0F943D}"/>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86" name="フローチャート: 判断 185">
          <a:extLst>
            <a:ext uri="{FF2B5EF4-FFF2-40B4-BE49-F238E27FC236}">
              <a16:creationId xmlns:a16="http://schemas.microsoft.com/office/drawing/2014/main" id="{8B46DF1E-F60F-45CE-A52B-7E3EAD4F8171}"/>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7" name="フローチャート: 判断 186">
          <a:extLst>
            <a:ext uri="{FF2B5EF4-FFF2-40B4-BE49-F238E27FC236}">
              <a16:creationId xmlns:a16="http://schemas.microsoft.com/office/drawing/2014/main" id="{58D22E51-3A3C-435A-817A-F460E981C831}"/>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88" name="フローチャート: 判断 187">
          <a:extLst>
            <a:ext uri="{FF2B5EF4-FFF2-40B4-BE49-F238E27FC236}">
              <a16:creationId xmlns:a16="http://schemas.microsoft.com/office/drawing/2014/main" id="{EB94BDC8-AE19-4C84-BAB4-0B579CBE67BC}"/>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89" name="フローチャート: 判断 188">
          <a:extLst>
            <a:ext uri="{FF2B5EF4-FFF2-40B4-BE49-F238E27FC236}">
              <a16:creationId xmlns:a16="http://schemas.microsoft.com/office/drawing/2014/main" id="{81742549-0BCF-4AE2-AF51-A03A3383C163}"/>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0" name="フローチャート: 判断 189">
          <a:extLst>
            <a:ext uri="{FF2B5EF4-FFF2-40B4-BE49-F238E27FC236}">
              <a16:creationId xmlns:a16="http://schemas.microsoft.com/office/drawing/2014/main" id="{CA10EE02-9261-4C42-956D-334D54F65CDC}"/>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FA8247BC-E784-456D-AEFD-55920E4B16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069D759-37C3-4550-AB32-5C364B99C9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5742DB19-2401-4EDC-806B-2ED263F952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7582FC9-6C35-4934-868E-D556E8BEDF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CEAE057-2602-45FE-9186-406741E6B2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196" name="楕円 195">
          <a:extLst>
            <a:ext uri="{FF2B5EF4-FFF2-40B4-BE49-F238E27FC236}">
              <a16:creationId xmlns:a16="http://schemas.microsoft.com/office/drawing/2014/main" id="{1FE828E6-67DE-481F-9AB9-E78142515316}"/>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EE363C09-22A3-42BF-AF60-04575E65799A}"/>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198" name="楕円 197">
          <a:extLst>
            <a:ext uri="{FF2B5EF4-FFF2-40B4-BE49-F238E27FC236}">
              <a16:creationId xmlns:a16="http://schemas.microsoft.com/office/drawing/2014/main" id="{9136BCD4-F36F-4873-9EFE-390C448257B0}"/>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20955</xdr:rowOff>
    </xdr:to>
    <xdr:cxnSp macro="">
      <xdr:nvCxnSpPr>
        <xdr:cNvPr id="199" name="直線コネクタ 198">
          <a:extLst>
            <a:ext uri="{FF2B5EF4-FFF2-40B4-BE49-F238E27FC236}">
              <a16:creationId xmlns:a16="http://schemas.microsoft.com/office/drawing/2014/main" id="{1F23EB48-9AEC-4CF5-8E55-0C961E58C8D7}"/>
            </a:ext>
          </a:extLst>
        </xdr:cNvPr>
        <xdr:cNvCxnSpPr/>
      </xdr:nvCxnSpPr>
      <xdr:spPr>
        <a:xfrm>
          <a:off x="3797300" y="14213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00" name="楕円 199">
          <a:extLst>
            <a:ext uri="{FF2B5EF4-FFF2-40B4-BE49-F238E27FC236}">
              <a16:creationId xmlns:a16="http://schemas.microsoft.com/office/drawing/2014/main" id="{877E4D9F-EE3B-4BC1-89F8-41F1F4170BB5}"/>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154305</xdr:rowOff>
    </xdr:to>
    <xdr:cxnSp macro="">
      <xdr:nvCxnSpPr>
        <xdr:cNvPr id="201" name="直線コネクタ 200">
          <a:extLst>
            <a:ext uri="{FF2B5EF4-FFF2-40B4-BE49-F238E27FC236}">
              <a16:creationId xmlns:a16="http://schemas.microsoft.com/office/drawing/2014/main" id="{015E1E39-6C85-406C-B6E3-4A8850A0F299}"/>
            </a:ext>
          </a:extLst>
        </xdr:cNvPr>
        <xdr:cNvCxnSpPr/>
      </xdr:nvCxnSpPr>
      <xdr:spPr>
        <a:xfrm>
          <a:off x="2908300" y="1417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02" name="楕円 201">
          <a:extLst>
            <a:ext uri="{FF2B5EF4-FFF2-40B4-BE49-F238E27FC236}">
              <a16:creationId xmlns:a16="http://schemas.microsoft.com/office/drawing/2014/main" id="{42785E08-A2D7-4BA3-AF65-726067020F1E}"/>
            </a:ext>
          </a:extLst>
        </xdr:cNvPr>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118111</xdr:rowOff>
    </xdr:to>
    <xdr:cxnSp macro="">
      <xdr:nvCxnSpPr>
        <xdr:cNvPr id="203" name="直線コネクタ 202">
          <a:extLst>
            <a:ext uri="{FF2B5EF4-FFF2-40B4-BE49-F238E27FC236}">
              <a16:creationId xmlns:a16="http://schemas.microsoft.com/office/drawing/2014/main" id="{0F7CB526-81F8-4806-A553-3F88ADE268AE}"/>
            </a:ext>
          </a:extLst>
        </xdr:cNvPr>
        <xdr:cNvCxnSpPr/>
      </xdr:nvCxnSpPr>
      <xdr:spPr>
        <a:xfrm>
          <a:off x="2019300" y="14138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04" name="n_1aveValue【福祉施設】&#10;有形固定資産減価償却率">
          <a:extLst>
            <a:ext uri="{FF2B5EF4-FFF2-40B4-BE49-F238E27FC236}">
              <a16:creationId xmlns:a16="http://schemas.microsoft.com/office/drawing/2014/main" id="{16B832A8-4059-4802-8039-C47487765F7A}"/>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05" name="n_2aveValue【福祉施設】&#10;有形固定資産減価償却率">
          <a:extLst>
            <a:ext uri="{FF2B5EF4-FFF2-40B4-BE49-F238E27FC236}">
              <a16:creationId xmlns:a16="http://schemas.microsoft.com/office/drawing/2014/main" id="{A5AD3F9B-BF28-4F11-B5B7-61A9FE8A6ADA}"/>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06" name="n_3aveValue【福祉施設】&#10;有形固定資産減価償却率">
          <a:extLst>
            <a:ext uri="{FF2B5EF4-FFF2-40B4-BE49-F238E27FC236}">
              <a16:creationId xmlns:a16="http://schemas.microsoft.com/office/drawing/2014/main" id="{0CD5D938-E266-4D2E-AD5C-6957BADDA1FD}"/>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7" name="n_4aveValue【福祉施設】&#10;有形固定資産減価償却率">
          <a:extLst>
            <a:ext uri="{FF2B5EF4-FFF2-40B4-BE49-F238E27FC236}">
              <a16:creationId xmlns:a16="http://schemas.microsoft.com/office/drawing/2014/main" id="{F43D59C6-19EB-4655-A27A-4D75CFB1A9F3}"/>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208" name="n_1mainValue【福祉施設】&#10;有形固定資産減価償却率">
          <a:extLst>
            <a:ext uri="{FF2B5EF4-FFF2-40B4-BE49-F238E27FC236}">
              <a16:creationId xmlns:a16="http://schemas.microsoft.com/office/drawing/2014/main" id="{59502888-2043-4C30-8966-1A2DEBC40972}"/>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09" name="n_2mainValue【福祉施設】&#10;有形固定資産減価償却率">
          <a:extLst>
            <a:ext uri="{FF2B5EF4-FFF2-40B4-BE49-F238E27FC236}">
              <a16:creationId xmlns:a16="http://schemas.microsoft.com/office/drawing/2014/main" id="{BB85E9C1-44CB-4C42-84B4-B7600743B11C}"/>
            </a:ext>
          </a:extLst>
        </xdr:cNvPr>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210" name="n_3mainValue【福祉施設】&#10;有形固定資産減価償却率">
          <a:extLst>
            <a:ext uri="{FF2B5EF4-FFF2-40B4-BE49-F238E27FC236}">
              <a16:creationId xmlns:a16="http://schemas.microsoft.com/office/drawing/2014/main" id="{CBFCAC13-B307-478B-9332-52D50B072C2F}"/>
            </a:ext>
          </a:extLst>
        </xdr:cNvPr>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592D3D00-56FC-4C26-92A1-640412AAA5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3512B293-BE39-4097-845E-000C207DA5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B4CB9515-4440-40EC-85F5-405AD8FA23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CF266D46-340E-4805-857E-45F284368E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3A6ADE11-670B-41E9-8CF3-9A6363A7F4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E8B29699-7E2E-4C25-B48B-900F71E877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2D8A7045-3C90-44BE-A568-0C86D4AEE0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C1E02C60-7093-4F09-89FE-579A69D546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85AB06EA-87DA-44AB-8C67-8D30DF34AF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5A984C14-2959-453D-99D2-3023928D47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8523E769-FE10-4D39-8EAE-9A904CE295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080418B0-B27D-4BF7-98EA-68A2614834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E324768B-1111-4055-8235-63CA63A91C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A6B83AA9-3C91-4F23-B205-15336D44251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ADD2BCA4-14B5-4F1A-BA47-F32649EBCE0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615EBA80-782A-4404-87CC-EB525C75E44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2883328E-C42B-49F5-9E9C-51AFC032BE3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A0BEC885-92F6-4911-B9F2-14A441DC887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A26BF90C-27A8-4EEC-89E3-1CD8FC30AAE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F5458150-78C8-44E7-BA84-994707D9A38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7054B888-3F02-45DD-B7E1-C54191C1FD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91C90684-E953-43F0-BBE4-7B2CD0E6E5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85894E2D-03F3-4A2E-9920-5A8DEF2B65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4" name="直線コネクタ 233">
          <a:extLst>
            <a:ext uri="{FF2B5EF4-FFF2-40B4-BE49-F238E27FC236}">
              <a16:creationId xmlns:a16="http://schemas.microsoft.com/office/drawing/2014/main" id="{55E29EE6-8AB7-4829-8FCB-99AB8ED1EFC1}"/>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5" name="【福祉施設】&#10;一人当たり面積最小値テキスト">
          <a:extLst>
            <a:ext uri="{FF2B5EF4-FFF2-40B4-BE49-F238E27FC236}">
              <a16:creationId xmlns:a16="http://schemas.microsoft.com/office/drawing/2014/main" id="{A0E8967C-5266-47FF-97BF-30D5494B9B5F}"/>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6" name="直線コネクタ 235">
          <a:extLst>
            <a:ext uri="{FF2B5EF4-FFF2-40B4-BE49-F238E27FC236}">
              <a16:creationId xmlns:a16="http://schemas.microsoft.com/office/drawing/2014/main" id="{ACD9DCF5-868F-473D-B538-6150E493E56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7" name="【福祉施設】&#10;一人当たり面積最大値テキスト">
          <a:extLst>
            <a:ext uri="{FF2B5EF4-FFF2-40B4-BE49-F238E27FC236}">
              <a16:creationId xmlns:a16="http://schemas.microsoft.com/office/drawing/2014/main" id="{188D54FB-E9F1-4F3A-8D8B-5E9F2F6C7397}"/>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8" name="直線コネクタ 237">
          <a:extLst>
            <a:ext uri="{FF2B5EF4-FFF2-40B4-BE49-F238E27FC236}">
              <a16:creationId xmlns:a16="http://schemas.microsoft.com/office/drawing/2014/main" id="{5FA135D8-77D0-4E31-A4F8-A74ABACF23F5}"/>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39" name="【福祉施設】&#10;一人当たり面積平均値テキスト">
          <a:extLst>
            <a:ext uri="{FF2B5EF4-FFF2-40B4-BE49-F238E27FC236}">
              <a16:creationId xmlns:a16="http://schemas.microsoft.com/office/drawing/2014/main" id="{BE3E9820-57EA-4F05-865D-3AC33ED2CB21}"/>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0" name="フローチャート: 判断 239">
          <a:extLst>
            <a:ext uri="{FF2B5EF4-FFF2-40B4-BE49-F238E27FC236}">
              <a16:creationId xmlns:a16="http://schemas.microsoft.com/office/drawing/2014/main" id="{3821371D-190D-4351-9BFF-261AAD51A642}"/>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41" name="フローチャート: 判断 240">
          <a:extLst>
            <a:ext uri="{FF2B5EF4-FFF2-40B4-BE49-F238E27FC236}">
              <a16:creationId xmlns:a16="http://schemas.microsoft.com/office/drawing/2014/main" id="{3E9FE767-EBF1-48A5-9D5D-FAC23759BEC4}"/>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42" name="フローチャート: 判断 241">
          <a:extLst>
            <a:ext uri="{FF2B5EF4-FFF2-40B4-BE49-F238E27FC236}">
              <a16:creationId xmlns:a16="http://schemas.microsoft.com/office/drawing/2014/main" id="{E4DA9D4E-99CA-40C8-BB6A-EC2C6D5801E6}"/>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3" name="フローチャート: 判断 242">
          <a:extLst>
            <a:ext uri="{FF2B5EF4-FFF2-40B4-BE49-F238E27FC236}">
              <a16:creationId xmlns:a16="http://schemas.microsoft.com/office/drawing/2014/main" id="{99B0E738-D8FD-46F1-989B-4663A7AF7653}"/>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4" name="フローチャート: 判断 243">
          <a:extLst>
            <a:ext uri="{FF2B5EF4-FFF2-40B4-BE49-F238E27FC236}">
              <a16:creationId xmlns:a16="http://schemas.microsoft.com/office/drawing/2014/main" id="{BF9DB6F7-61FB-4B01-B842-4F38738052D4}"/>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7C2E865-B578-4517-B859-73D868CEFB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3A3D35EA-4295-4D35-9DA7-51C8C3C7E4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743C4C53-0049-4BF9-9913-CC54595B2F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C1460C3-12C2-4D17-A3B5-2510C15B91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DC552BFA-5170-471C-998E-F214974BBD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17780</xdr:rowOff>
    </xdr:from>
    <xdr:to>
      <xdr:col>55</xdr:col>
      <xdr:colOff>50800</xdr:colOff>
      <xdr:row>82</xdr:row>
      <xdr:rowOff>119380</xdr:rowOff>
    </xdr:to>
    <xdr:sp macro="" textlink="">
      <xdr:nvSpPr>
        <xdr:cNvPr id="250" name="楕円 249">
          <a:extLst>
            <a:ext uri="{FF2B5EF4-FFF2-40B4-BE49-F238E27FC236}">
              <a16:creationId xmlns:a16="http://schemas.microsoft.com/office/drawing/2014/main" id="{3E318930-4644-4F52-8613-C0D4523B7F41}"/>
            </a:ext>
          </a:extLst>
        </xdr:cNvPr>
        <xdr:cNvSpPr/>
      </xdr:nvSpPr>
      <xdr:spPr>
        <a:xfrm>
          <a:off x="10426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40657</xdr:rowOff>
    </xdr:from>
    <xdr:ext cx="469744" cy="259045"/>
    <xdr:sp macro="" textlink="">
      <xdr:nvSpPr>
        <xdr:cNvPr id="251" name="【福祉施設】&#10;一人当たり面積該当値テキスト">
          <a:extLst>
            <a:ext uri="{FF2B5EF4-FFF2-40B4-BE49-F238E27FC236}">
              <a16:creationId xmlns:a16="http://schemas.microsoft.com/office/drawing/2014/main" id="{20CB337B-C80D-44F5-8980-9C9F98C03AD6}"/>
            </a:ext>
          </a:extLst>
        </xdr:cNvPr>
        <xdr:cNvSpPr txBox="1"/>
      </xdr:nvSpPr>
      <xdr:spPr>
        <a:xfrm>
          <a:off x="10515600"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33782</xdr:rowOff>
    </xdr:from>
    <xdr:to>
      <xdr:col>50</xdr:col>
      <xdr:colOff>165100</xdr:colOff>
      <xdr:row>82</xdr:row>
      <xdr:rowOff>135382</xdr:rowOff>
    </xdr:to>
    <xdr:sp macro="" textlink="">
      <xdr:nvSpPr>
        <xdr:cNvPr id="252" name="楕円 251">
          <a:extLst>
            <a:ext uri="{FF2B5EF4-FFF2-40B4-BE49-F238E27FC236}">
              <a16:creationId xmlns:a16="http://schemas.microsoft.com/office/drawing/2014/main" id="{0C413774-72DE-4E38-BEEE-66C6D85B838E}"/>
            </a:ext>
          </a:extLst>
        </xdr:cNvPr>
        <xdr:cNvSpPr/>
      </xdr:nvSpPr>
      <xdr:spPr>
        <a:xfrm>
          <a:off x="95885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68580</xdr:rowOff>
    </xdr:from>
    <xdr:to>
      <xdr:col>55</xdr:col>
      <xdr:colOff>0</xdr:colOff>
      <xdr:row>82</xdr:row>
      <xdr:rowOff>84582</xdr:rowOff>
    </xdr:to>
    <xdr:cxnSp macro="">
      <xdr:nvCxnSpPr>
        <xdr:cNvPr id="253" name="直線コネクタ 252">
          <a:extLst>
            <a:ext uri="{FF2B5EF4-FFF2-40B4-BE49-F238E27FC236}">
              <a16:creationId xmlns:a16="http://schemas.microsoft.com/office/drawing/2014/main" id="{7F0D3E4D-AF93-4B4C-87E1-175FA12B157D}"/>
            </a:ext>
          </a:extLst>
        </xdr:cNvPr>
        <xdr:cNvCxnSpPr/>
      </xdr:nvCxnSpPr>
      <xdr:spPr>
        <a:xfrm flipV="1">
          <a:off x="9639300" y="141274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50546</xdr:rowOff>
    </xdr:from>
    <xdr:to>
      <xdr:col>46</xdr:col>
      <xdr:colOff>38100</xdr:colOff>
      <xdr:row>82</xdr:row>
      <xdr:rowOff>152146</xdr:rowOff>
    </xdr:to>
    <xdr:sp macro="" textlink="">
      <xdr:nvSpPr>
        <xdr:cNvPr id="254" name="楕円 253">
          <a:extLst>
            <a:ext uri="{FF2B5EF4-FFF2-40B4-BE49-F238E27FC236}">
              <a16:creationId xmlns:a16="http://schemas.microsoft.com/office/drawing/2014/main" id="{6827CEA9-8727-4A9E-AE3D-6921B83B6890}"/>
            </a:ext>
          </a:extLst>
        </xdr:cNvPr>
        <xdr:cNvSpPr/>
      </xdr:nvSpPr>
      <xdr:spPr>
        <a:xfrm>
          <a:off x="8699500" y="14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84582</xdr:rowOff>
    </xdr:from>
    <xdr:to>
      <xdr:col>50</xdr:col>
      <xdr:colOff>114300</xdr:colOff>
      <xdr:row>82</xdr:row>
      <xdr:rowOff>101346</xdr:rowOff>
    </xdr:to>
    <xdr:cxnSp macro="">
      <xdr:nvCxnSpPr>
        <xdr:cNvPr id="255" name="直線コネクタ 254">
          <a:extLst>
            <a:ext uri="{FF2B5EF4-FFF2-40B4-BE49-F238E27FC236}">
              <a16:creationId xmlns:a16="http://schemas.microsoft.com/office/drawing/2014/main" id="{6A4D847A-9663-42A6-875D-5A5ECDEAD34A}"/>
            </a:ext>
          </a:extLst>
        </xdr:cNvPr>
        <xdr:cNvCxnSpPr/>
      </xdr:nvCxnSpPr>
      <xdr:spPr>
        <a:xfrm flipV="1">
          <a:off x="8750300" y="141434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66548</xdr:rowOff>
    </xdr:from>
    <xdr:to>
      <xdr:col>41</xdr:col>
      <xdr:colOff>101600</xdr:colOff>
      <xdr:row>82</xdr:row>
      <xdr:rowOff>168148</xdr:rowOff>
    </xdr:to>
    <xdr:sp macro="" textlink="">
      <xdr:nvSpPr>
        <xdr:cNvPr id="256" name="楕円 255">
          <a:extLst>
            <a:ext uri="{FF2B5EF4-FFF2-40B4-BE49-F238E27FC236}">
              <a16:creationId xmlns:a16="http://schemas.microsoft.com/office/drawing/2014/main" id="{C65C6234-BAE5-4AE4-9798-4AD2B84AE667}"/>
            </a:ext>
          </a:extLst>
        </xdr:cNvPr>
        <xdr:cNvSpPr/>
      </xdr:nvSpPr>
      <xdr:spPr>
        <a:xfrm>
          <a:off x="7810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101346</xdr:rowOff>
    </xdr:from>
    <xdr:to>
      <xdr:col>45</xdr:col>
      <xdr:colOff>177800</xdr:colOff>
      <xdr:row>82</xdr:row>
      <xdr:rowOff>117348</xdr:rowOff>
    </xdr:to>
    <xdr:cxnSp macro="">
      <xdr:nvCxnSpPr>
        <xdr:cNvPr id="257" name="直線コネクタ 256">
          <a:extLst>
            <a:ext uri="{FF2B5EF4-FFF2-40B4-BE49-F238E27FC236}">
              <a16:creationId xmlns:a16="http://schemas.microsoft.com/office/drawing/2014/main" id="{C02C0B91-5402-43D0-B003-862F161B88C7}"/>
            </a:ext>
          </a:extLst>
        </xdr:cNvPr>
        <xdr:cNvCxnSpPr/>
      </xdr:nvCxnSpPr>
      <xdr:spPr>
        <a:xfrm flipV="1">
          <a:off x="7861300" y="141602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58" name="n_1aveValue【福祉施設】&#10;一人当たり面積">
          <a:extLst>
            <a:ext uri="{FF2B5EF4-FFF2-40B4-BE49-F238E27FC236}">
              <a16:creationId xmlns:a16="http://schemas.microsoft.com/office/drawing/2014/main" id="{7DE547A1-675A-4FFA-859E-E966B0A75397}"/>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59" name="n_2aveValue【福祉施設】&#10;一人当たり面積">
          <a:extLst>
            <a:ext uri="{FF2B5EF4-FFF2-40B4-BE49-F238E27FC236}">
              <a16:creationId xmlns:a16="http://schemas.microsoft.com/office/drawing/2014/main" id="{71CA6CAF-0DAA-4DCE-8F20-1D85767B045D}"/>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60" name="n_3aveValue【福祉施設】&#10;一人当たり面積">
          <a:extLst>
            <a:ext uri="{FF2B5EF4-FFF2-40B4-BE49-F238E27FC236}">
              <a16:creationId xmlns:a16="http://schemas.microsoft.com/office/drawing/2014/main" id="{97D7E726-38F6-4A07-A78E-31CE22E705A1}"/>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61" name="n_4aveValue【福祉施設】&#10;一人当たり面積">
          <a:extLst>
            <a:ext uri="{FF2B5EF4-FFF2-40B4-BE49-F238E27FC236}">
              <a16:creationId xmlns:a16="http://schemas.microsoft.com/office/drawing/2014/main" id="{C8B73AFE-1547-4908-A694-528E84FBAC92}"/>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151909</xdr:rowOff>
    </xdr:from>
    <xdr:ext cx="469744" cy="259045"/>
    <xdr:sp macro="" textlink="">
      <xdr:nvSpPr>
        <xdr:cNvPr id="262" name="n_1mainValue【福祉施設】&#10;一人当たり面積">
          <a:extLst>
            <a:ext uri="{FF2B5EF4-FFF2-40B4-BE49-F238E27FC236}">
              <a16:creationId xmlns:a16="http://schemas.microsoft.com/office/drawing/2014/main" id="{D747B630-FBAE-43C8-8BFC-1D95D5668AD6}"/>
            </a:ext>
          </a:extLst>
        </xdr:cNvPr>
        <xdr:cNvSpPr txBox="1"/>
      </xdr:nvSpPr>
      <xdr:spPr>
        <a:xfrm>
          <a:off x="939172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143273</xdr:rowOff>
    </xdr:from>
    <xdr:ext cx="469744" cy="259045"/>
    <xdr:sp macro="" textlink="">
      <xdr:nvSpPr>
        <xdr:cNvPr id="263" name="n_2mainValue【福祉施設】&#10;一人当たり面積">
          <a:extLst>
            <a:ext uri="{FF2B5EF4-FFF2-40B4-BE49-F238E27FC236}">
              <a16:creationId xmlns:a16="http://schemas.microsoft.com/office/drawing/2014/main" id="{BECC2105-1025-434B-A2C4-485EC767A38A}"/>
            </a:ext>
          </a:extLst>
        </xdr:cNvPr>
        <xdr:cNvSpPr txBox="1"/>
      </xdr:nvSpPr>
      <xdr:spPr>
        <a:xfrm>
          <a:off x="8515427" y="142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13225</xdr:rowOff>
    </xdr:from>
    <xdr:ext cx="469744" cy="259045"/>
    <xdr:sp macro="" textlink="">
      <xdr:nvSpPr>
        <xdr:cNvPr id="264" name="n_3mainValue【福祉施設】&#10;一人当たり面積">
          <a:extLst>
            <a:ext uri="{FF2B5EF4-FFF2-40B4-BE49-F238E27FC236}">
              <a16:creationId xmlns:a16="http://schemas.microsoft.com/office/drawing/2014/main" id="{C44302D3-3004-4BDD-99BD-0DE542CC6035}"/>
            </a:ext>
          </a:extLst>
        </xdr:cNvPr>
        <xdr:cNvSpPr txBox="1"/>
      </xdr:nvSpPr>
      <xdr:spPr>
        <a:xfrm>
          <a:off x="7626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CF137897-B277-4A93-A59A-7AB0361C7D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862EA6C5-517C-44FB-94DF-07E5363818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4AAA4E65-8F19-42F6-A15E-85C0DCD6B8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BCF6BC12-4C94-4A2F-B2B3-E6D26BA6B0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7742F803-E7EF-474E-8130-1825508112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1AA061EA-A54C-44B2-846C-F2688C66D1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452103C-0041-476D-AD02-89BC021CDC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C36D739B-EDFE-4C01-8132-AB2C5D7185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E6D6C38C-BF6B-4B7D-911C-CB51A6CE15D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BA2EFF4B-1936-4FC4-BADE-AF4C63F072A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AEFF7CC0-89A1-4C10-B517-C25DF07ED71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6" name="直線コネクタ 275">
          <a:extLst>
            <a:ext uri="{FF2B5EF4-FFF2-40B4-BE49-F238E27FC236}">
              <a16:creationId xmlns:a16="http://schemas.microsoft.com/office/drawing/2014/main" id="{AD9FF6A4-1718-460E-83C0-822CD2CDDC0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7" name="テキスト ボックス 276">
          <a:extLst>
            <a:ext uri="{FF2B5EF4-FFF2-40B4-BE49-F238E27FC236}">
              <a16:creationId xmlns:a16="http://schemas.microsoft.com/office/drawing/2014/main" id="{D3C9C23D-8FA3-457C-82F5-5779F1EC531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8" name="直線コネクタ 277">
          <a:extLst>
            <a:ext uri="{FF2B5EF4-FFF2-40B4-BE49-F238E27FC236}">
              <a16:creationId xmlns:a16="http://schemas.microsoft.com/office/drawing/2014/main" id="{751F4D43-8BC4-4B9F-9AE9-56B23DAE3FB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9" name="テキスト ボックス 278">
          <a:extLst>
            <a:ext uri="{FF2B5EF4-FFF2-40B4-BE49-F238E27FC236}">
              <a16:creationId xmlns:a16="http://schemas.microsoft.com/office/drawing/2014/main" id="{77EB3322-DDD7-4179-8EBA-2AABF150A9B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0" name="直線コネクタ 279">
          <a:extLst>
            <a:ext uri="{FF2B5EF4-FFF2-40B4-BE49-F238E27FC236}">
              <a16:creationId xmlns:a16="http://schemas.microsoft.com/office/drawing/2014/main" id="{158256EC-1FC4-4CA4-8D63-F3B72CFC6DA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1" name="テキスト ボックス 280">
          <a:extLst>
            <a:ext uri="{FF2B5EF4-FFF2-40B4-BE49-F238E27FC236}">
              <a16:creationId xmlns:a16="http://schemas.microsoft.com/office/drawing/2014/main" id="{98A750F0-2FC1-4768-9DBF-AD47A27264C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2" name="直線コネクタ 281">
          <a:extLst>
            <a:ext uri="{FF2B5EF4-FFF2-40B4-BE49-F238E27FC236}">
              <a16:creationId xmlns:a16="http://schemas.microsoft.com/office/drawing/2014/main" id="{7A97DF0D-CE8A-45BA-9056-29032A35CD0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3" name="テキスト ボックス 282">
          <a:extLst>
            <a:ext uri="{FF2B5EF4-FFF2-40B4-BE49-F238E27FC236}">
              <a16:creationId xmlns:a16="http://schemas.microsoft.com/office/drawing/2014/main" id="{5316549D-96F8-4205-A1EA-A7A0A46A9B1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4" name="直線コネクタ 283">
          <a:extLst>
            <a:ext uri="{FF2B5EF4-FFF2-40B4-BE49-F238E27FC236}">
              <a16:creationId xmlns:a16="http://schemas.microsoft.com/office/drawing/2014/main" id="{673DD844-022E-49A4-948F-AF15ACFCEB0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5" name="テキスト ボックス 284">
          <a:extLst>
            <a:ext uri="{FF2B5EF4-FFF2-40B4-BE49-F238E27FC236}">
              <a16:creationId xmlns:a16="http://schemas.microsoft.com/office/drawing/2014/main" id="{83E8921E-3C69-413B-8213-9E542CB0080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BF0CEEE3-4DDA-4A2C-9930-8D0CE4CE38D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7" name="テキスト ボックス 286">
          <a:extLst>
            <a:ext uri="{FF2B5EF4-FFF2-40B4-BE49-F238E27FC236}">
              <a16:creationId xmlns:a16="http://schemas.microsoft.com/office/drawing/2014/main" id="{5FCD435D-ACF9-47C9-AA1B-51ECB71AD5E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a:extLst>
            <a:ext uri="{FF2B5EF4-FFF2-40B4-BE49-F238E27FC236}">
              <a16:creationId xmlns:a16="http://schemas.microsoft.com/office/drawing/2014/main" id="{13C1E6CE-AC84-49FA-98B9-77C7BB794E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289" name="直線コネクタ 288">
          <a:extLst>
            <a:ext uri="{FF2B5EF4-FFF2-40B4-BE49-F238E27FC236}">
              <a16:creationId xmlns:a16="http://schemas.microsoft.com/office/drawing/2014/main" id="{D189069F-60E6-4B90-B533-431544B359E5}"/>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0" name="【市民会館】&#10;有形固定資産減価償却率最小値テキスト">
          <a:extLst>
            <a:ext uri="{FF2B5EF4-FFF2-40B4-BE49-F238E27FC236}">
              <a16:creationId xmlns:a16="http://schemas.microsoft.com/office/drawing/2014/main" id="{00E48D09-A6C2-48F1-B791-1AD3417630BD}"/>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1" name="直線コネクタ 290">
          <a:extLst>
            <a:ext uri="{FF2B5EF4-FFF2-40B4-BE49-F238E27FC236}">
              <a16:creationId xmlns:a16="http://schemas.microsoft.com/office/drawing/2014/main" id="{05886A96-41BA-421C-BE54-28C681C0092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92" name="【市民会館】&#10;有形固定資産減価償却率最大値テキスト">
          <a:extLst>
            <a:ext uri="{FF2B5EF4-FFF2-40B4-BE49-F238E27FC236}">
              <a16:creationId xmlns:a16="http://schemas.microsoft.com/office/drawing/2014/main" id="{B6C2E8BD-CCC2-46B9-ACDB-BDDA09BCF5ED}"/>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93" name="直線コネクタ 292">
          <a:extLst>
            <a:ext uri="{FF2B5EF4-FFF2-40B4-BE49-F238E27FC236}">
              <a16:creationId xmlns:a16="http://schemas.microsoft.com/office/drawing/2014/main" id="{C310EF5D-A6BC-475D-A0A3-C160C776B0C4}"/>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294" name="【市民会館】&#10;有形固定資産減価償却率平均値テキスト">
          <a:extLst>
            <a:ext uri="{FF2B5EF4-FFF2-40B4-BE49-F238E27FC236}">
              <a16:creationId xmlns:a16="http://schemas.microsoft.com/office/drawing/2014/main" id="{76FD6CCE-939B-4795-BFDE-C779CA612322}"/>
            </a:ext>
          </a:extLst>
        </xdr:cNvPr>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95" name="フローチャート: 判断 294">
          <a:extLst>
            <a:ext uri="{FF2B5EF4-FFF2-40B4-BE49-F238E27FC236}">
              <a16:creationId xmlns:a16="http://schemas.microsoft.com/office/drawing/2014/main" id="{295EA91E-5A43-4A7A-9562-65895BE75A4B}"/>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96" name="フローチャート: 判断 295">
          <a:extLst>
            <a:ext uri="{FF2B5EF4-FFF2-40B4-BE49-F238E27FC236}">
              <a16:creationId xmlns:a16="http://schemas.microsoft.com/office/drawing/2014/main" id="{975CDA71-54D7-4868-9C56-CE661959E84D}"/>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97" name="フローチャート: 判断 296">
          <a:extLst>
            <a:ext uri="{FF2B5EF4-FFF2-40B4-BE49-F238E27FC236}">
              <a16:creationId xmlns:a16="http://schemas.microsoft.com/office/drawing/2014/main" id="{F57E9199-5BA0-435A-A21F-9E04F9279E4F}"/>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98" name="フローチャート: 判断 297">
          <a:extLst>
            <a:ext uri="{FF2B5EF4-FFF2-40B4-BE49-F238E27FC236}">
              <a16:creationId xmlns:a16="http://schemas.microsoft.com/office/drawing/2014/main" id="{9DF00643-AFB6-4C7D-A6F2-0A38AA761CFE}"/>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99" name="フローチャート: 判断 298">
          <a:extLst>
            <a:ext uri="{FF2B5EF4-FFF2-40B4-BE49-F238E27FC236}">
              <a16:creationId xmlns:a16="http://schemas.microsoft.com/office/drawing/2014/main" id="{491F7901-5277-47C3-AA00-02A9B9F95758}"/>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BB074655-3962-48C0-A57E-D1A2224FC5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1E5AA3F1-2E25-429B-AD9A-9BC329FD69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6656AA91-DD8A-4F3C-9CC8-5E807855CC8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E324F05E-097C-4E1B-9F1C-796DF598B0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83C9907A-3A63-4E58-AA44-74D11490A64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05" name="楕円 304">
          <a:extLst>
            <a:ext uri="{FF2B5EF4-FFF2-40B4-BE49-F238E27FC236}">
              <a16:creationId xmlns:a16="http://schemas.microsoft.com/office/drawing/2014/main" id="{3651289A-5978-4C01-A89F-B8EFE83F3508}"/>
            </a:ext>
          </a:extLst>
        </xdr:cNvPr>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06" name="【市民会館】&#10;有形固定資産減価償却率該当値テキスト">
          <a:extLst>
            <a:ext uri="{FF2B5EF4-FFF2-40B4-BE49-F238E27FC236}">
              <a16:creationId xmlns:a16="http://schemas.microsoft.com/office/drawing/2014/main" id="{9E85DC51-0CA8-4BB2-B513-836A0A7BBA4B}"/>
            </a:ext>
          </a:extLst>
        </xdr:cNvPr>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307" name="楕円 306">
          <a:extLst>
            <a:ext uri="{FF2B5EF4-FFF2-40B4-BE49-F238E27FC236}">
              <a16:creationId xmlns:a16="http://schemas.microsoft.com/office/drawing/2014/main" id="{6A847C55-5CD5-4B95-8F6B-BFEB3CA5C8ED}"/>
            </a:ext>
          </a:extLst>
        </xdr:cNvPr>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139064</xdr:rowOff>
    </xdr:from>
    <xdr:to>
      <xdr:col>24</xdr:col>
      <xdr:colOff>63500</xdr:colOff>
      <xdr:row>106</xdr:row>
      <xdr:rowOff>7620</xdr:rowOff>
    </xdr:to>
    <xdr:cxnSp macro="">
      <xdr:nvCxnSpPr>
        <xdr:cNvPr id="308" name="直線コネクタ 307">
          <a:extLst>
            <a:ext uri="{FF2B5EF4-FFF2-40B4-BE49-F238E27FC236}">
              <a16:creationId xmlns:a16="http://schemas.microsoft.com/office/drawing/2014/main" id="{C2AB7BDC-9BAF-46C8-B937-2D1493ABFC12}"/>
            </a:ext>
          </a:extLst>
        </xdr:cNvPr>
        <xdr:cNvCxnSpPr/>
      </xdr:nvCxnSpPr>
      <xdr:spPr>
        <a:xfrm>
          <a:off x="3797300" y="181413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309" name="楕円 308">
          <a:extLst>
            <a:ext uri="{FF2B5EF4-FFF2-40B4-BE49-F238E27FC236}">
              <a16:creationId xmlns:a16="http://schemas.microsoft.com/office/drawing/2014/main" id="{7082A641-5901-4C13-AF04-4B8686D458EC}"/>
            </a:ext>
          </a:extLst>
        </xdr:cNvPr>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105</xdr:row>
      <xdr:rowOff>139064</xdr:rowOff>
    </xdr:to>
    <xdr:cxnSp macro="">
      <xdr:nvCxnSpPr>
        <xdr:cNvPr id="310" name="直線コネクタ 309">
          <a:extLst>
            <a:ext uri="{FF2B5EF4-FFF2-40B4-BE49-F238E27FC236}">
              <a16:creationId xmlns:a16="http://schemas.microsoft.com/office/drawing/2014/main" id="{338296D9-096A-4C7B-B857-02F9EAE714F1}"/>
            </a:ext>
          </a:extLst>
        </xdr:cNvPr>
        <xdr:cNvCxnSpPr/>
      </xdr:nvCxnSpPr>
      <xdr:spPr>
        <a:xfrm>
          <a:off x="2908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11" name="楕円 310">
          <a:extLst>
            <a:ext uri="{FF2B5EF4-FFF2-40B4-BE49-F238E27FC236}">
              <a16:creationId xmlns:a16="http://schemas.microsoft.com/office/drawing/2014/main" id="{0FAD207A-1E04-4C5C-995C-2797F7CD071C}"/>
            </a:ext>
          </a:extLst>
        </xdr:cNvPr>
        <xdr:cNvSpPr/>
      </xdr:nvSpPr>
      <xdr:spPr>
        <a:xfrm>
          <a:off x="196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95250</xdr:rowOff>
    </xdr:from>
    <xdr:to>
      <xdr:col>15</xdr:col>
      <xdr:colOff>50800</xdr:colOff>
      <xdr:row>105</xdr:row>
      <xdr:rowOff>139064</xdr:rowOff>
    </xdr:to>
    <xdr:cxnSp macro="">
      <xdr:nvCxnSpPr>
        <xdr:cNvPr id="312" name="直線コネクタ 311">
          <a:extLst>
            <a:ext uri="{FF2B5EF4-FFF2-40B4-BE49-F238E27FC236}">
              <a16:creationId xmlns:a16="http://schemas.microsoft.com/office/drawing/2014/main" id="{6538C065-EDE3-4667-97E6-516B92B16E79}"/>
            </a:ext>
          </a:extLst>
        </xdr:cNvPr>
        <xdr:cNvCxnSpPr/>
      </xdr:nvCxnSpPr>
      <xdr:spPr>
        <a:xfrm>
          <a:off x="2019300" y="180975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13" name="n_1aveValue【市民会館】&#10;有形固定資産減価償却率">
          <a:extLst>
            <a:ext uri="{FF2B5EF4-FFF2-40B4-BE49-F238E27FC236}">
              <a16:creationId xmlns:a16="http://schemas.microsoft.com/office/drawing/2014/main" id="{0A83D76F-300E-4FEB-9627-8C6D3770CBB6}"/>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14" name="n_2aveValue【市民会館】&#10;有形固定資産減価償却率">
          <a:extLst>
            <a:ext uri="{FF2B5EF4-FFF2-40B4-BE49-F238E27FC236}">
              <a16:creationId xmlns:a16="http://schemas.microsoft.com/office/drawing/2014/main" id="{C7F8367B-AD7E-40BB-BDD4-54DC87BC7993}"/>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15" name="n_3aveValue【市民会館】&#10;有形固定資産減価償却率">
          <a:extLst>
            <a:ext uri="{FF2B5EF4-FFF2-40B4-BE49-F238E27FC236}">
              <a16:creationId xmlns:a16="http://schemas.microsoft.com/office/drawing/2014/main" id="{6FD9A777-99FD-4CF9-B0DC-A82647D7931B}"/>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16" name="n_4aveValue【市民会館】&#10;有形固定資産減価償却率">
          <a:extLst>
            <a:ext uri="{FF2B5EF4-FFF2-40B4-BE49-F238E27FC236}">
              <a16:creationId xmlns:a16="http://schemas.microsoft.com/office/drawing/2014/main" id="{68891A91-4A06-4A31-B657-C0A3FC54E1B0}"/>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317" name="n_1mainValue【市民会館】&#10;有形固定資産減価償却率">
          <a:extLst>
            <a:ext uri="{FF2B5EF4-FFF2-40B4-BE49-F238E27FC236}">
              <a16:creationId xmlns:a16="http://schemas.microsoft.com/office/drawing/2014/main" id="{0A081168-89C5-484E-9721-07C8895E36BB}"/>
            </a:ext>
          </a:extLst>
        </xdr:cNvPr>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318" name="n_2mainValue【市民会館】&#10;有形固定資産減価償却率">
          <a:extLst>
            <a:ext uri="{FF2B5EF4-FFF2-40B4-BE49-F238E27FC236}">
              <a16:creationId xmlns:a16="http://schemas.microsoft.com/office/drawing/2014/main" id="{C1575973-CB42-4A9A-B3FE-5EA050A2FE4C}"/>
            </a:ext>
          </a:extLst>
        </xdr:cNvPr>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19" name="n_3mainValue【市民会館】&#10;有形固定資産減価償却率">
          <a:extLst>
            <a:ext uri="{FF2B5EF4-FFF2-40B4-BE49-F238E27FC236}">
              <a16:creationId xmlns:a16="http://schemas.microsoft.com/office/drawing/2014/main" id="{EADCFEB0-934B-472C-98EC-96B1744ADE53}"/>
            </a:ext>
          </a:extLst>
        </xdr:cNvPr>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56F581A1-48EE-4650-BAA3-3CC354C410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55D4FC7E-F2CC-4398-B373-F841FE9695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03251BAA-947F-4A93-A8B9-94029226EE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7963A6BE-45C0-4593-A661-6990ECA060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EC6EF161-21CF-41FA-8BA8-1CB861DDD4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5D1438A4-D2CB-4716-AE6C-6C51FB0A86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13A6D428-BF20-4C5F-9E6A-3C8672AB2B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C4BC1D19-B045-483C-B132-AE5DB31BEC9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a:extLst>
            <a:ext uri="{FF2B5EF4-FFF2-40B4-BE49-F238E27FC236}">
              <a16:creationId xmlns:a16="http://schemas.microsoft.com/office/drawing/2014/main" id="{B9E971D4-41B4-47C7-9EF7-A4619107DE8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a:extLst>
            <a:ext uri="{FF2B5EF4-FFF2-40B4-BE49-F238E27FC236}">
              <a16:creationId xmlns:a16="http://schemas.microsoft.com/office/drawing/2014/main" id="{12BF3165-1749-4B4E-A98F-93B93A1ED9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a:extLst>
            <a:ext uri="{FF2B5EF4-FFF2-40B4-BE49-F238E27FC236}">
              <a16:creationId xmlns:a16="http://schemas.microsoft.com/office/drawing/2014/main" id="{2C7FAE9A-695D-4E22-9461-A602AA0EB44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a:extLst>
            <a:ext uri="{FF2B5EF4-FFF2-40B4-BE49-F238E27FC236}">
              <a16:creationId xmlns:a16="http://schemas.microsoft.com/office/drawing/2014/main" id="{C786AD3A-7344-4124-B9DB-6A90827A546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a:extLst>
            <a:ext uri="{FF2B5EF4-FFF2-40B4-BE49-F238E27FC236}">
              <a16:creationId xmlns:a16="http://schemas.microsoft.com/office/drawing/2014/main" id="{B80183FC-15E0-4E19-803C-0A889A618DB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a:extLst>
            <a:ext uri="{FF2B5EF4-FFF2-40B4-BE49-F238E27FC236}">
              <a16:creationId xmlns:a16="http://schemas.microsoft.com/office/drawing/2014/main" id="{6AD51098-4252-48C6-B8C2-351F6CE35AF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a:extLst>
            <a:ext uri="{FF2B5EF4-FFF2-40B4-BE49-F238E27FC236}">
              <a16:creationId xmlns:a16="http://schemas.microsoft.com/office/drawing/2014/main" id="{1B5A6344-F404-4EAE-A108-7907C972D5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a:extLst>
            <a:ext uri="{FF2B5EF4-FFF2-40B4-BE49-F238E27FC236}">
              <a16:creationId xmlns:a16="http://schemas.microsoft.com/office/drawing/2014/main" id="{A9D8940E-8CE7-49D5-BDB0-54BB97A6339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a:extLst>
            <a:ext uri="{FF2B5EF4-FFF2-40B4-BE49-F238E27FC236}">
              <a16:creationId xmlns:a16="http://schemas.microsoft.com/office/drawing/2014/main" id="{16E33C7A-4C09-45C7-85C4-BFB48CD4E9C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a:extLst>
            <a:ext uri="{FF2B5EF4-FFF2-40B4-BE49-F238E27FC236}">
              <a16:creationId xmlns:a16="http://schemas.microsoft.com/office/drawing/2014/main" id="{2711612C-6A7B-4B3B-BF91-5825242108E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a:extLst>
            <a:ext uri="{FF2B5EF4-FFF2-40B4-BE49-F238E27FC236}">
              <a16:creationId xmlns:a16="http://schemas.microsoft.com/office/drawing/2014/main" id="{348218EC-70C5-4EAE-81FA-0EDE0F516A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a:extLst>
            <a:ext uri="{FF2B5EF4-FFF2-40B4-BE49-F238E27FC236}">
              <a16:creationId xmlns:a16="http://schemas.microsoft.com/office/drawing/2014/main" id="{C702A9A1-A37A-408F-8200-7A44AC4B177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a:extLst>
            <a:ext uri="{FF2B5EF4-FFF2-40B4-BE49-F238E27FC236}">
              <a16:creationId xmlns:a16="http://schemas.microsoft.com/office/drawing/2014/main" id="{EDDAEFC8-0C6B-4140-845B-EFF01FEE8C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1F4AD754-597D-4D3E-8C89-365F886E023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a:extLst>
            <a:ext uri="{FF2B5EF4-FFF2-40B4-BE49-F238E27FC236}">
              <a16:creationId xmlns:a16="http://schemas.microsoft.com/office/drawing/2014/main" id="{3D24FC66-72A3-4508-86DE-DD72294825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43" name="直線コネクタ 342">
          <a:extLst>
            <a:ext uri="{FF2B5EF4-FFF2-40B4-BE49-F238E27FC236}">
              <a16:creationId xmlns:a16="http://schemas.microsoft.com/office/drawing/2014/main" id="{6AACD3C3-ED5C-41C5-9F4A-45CE904CFB31}"/>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44" name="【市民会館】&#10;一人当たり面積最小値テキスト">
          <a:extLst>
            <a:ext uri="{FF2B5EF4-FFF2-40B4-BE49-F238E27FC236}">
              <a16:creationId xmlns:a16="http://schemas.microsoft.com/office/drawing/2014/main" id="{88646175-0D43-44C1-ADCA-C51E5AB38C8C}"/>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45" name="直線コネクタ 344">
          <a:extLst>
            <a:ext uri="{FF2B5EF4-FFF2-40B4-BE49-F238E27FC236}">
              <a16:creationId xmlns:a16="http://schemas.microsoft.com/office/drawing/2014/main" id="{F9F3389D-3BE2-49AF-8D94-B931B09525C1}"/>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46" name="【市民会館】&#10;一人当たり面積最大値テキスト">
          <a:extLst>
            <a:ext uri="{FF2B5EF4-FFF2-40B4-BE49-F238E27FC236}">
              <a16:creationId xmlns:a16="http://schemas.microsoft.com/office/drawing/2014/main" id="{D9692683-75AD-456A-B0B6-A980B297FD48}"/>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47" name="直線コネクタ 346">
          <a:extLst>
            <a:ext uri="{FF2B5EF4-FFF2-40B4-BE49-F238E27FC236}">
              <a16:creationId xmlns:a16="http://schemas.microsoft.com/office/drawing/2014/main" id="{C8DE7CA6-7627-4986-922B-D9DD31BCC5D7}"/>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48" name="【市民会館】&#10;一人当たり面積平均値テキスト">
          <a:extLst>
            <a:ext uri="{FF2B5EF4-FFF2-40B4-BE49-F238E27FC236}">
              <a16:creationId xmlns:a16="http://schemas.microsoft.com/office/drawing/2014/main" id="{65D29326-A190-4E9A-83B8-B7A65B642F7A}"/>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49" name="フローチャート: 判断 348">
          <a:extLst>
            <a:ext uri="{FF2B5EF4-FFF2-40B4-BE49-F238E27FC236}">
              <a16:creationId xmlns:a16="http://schemas.microsoft.com/office/drawing/2014/main" id="{7E668ECA-AE01-4611-8AEB-87ABDB7784F8}"/>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50" name="フローチャート: 判断 349">
          <a:extLst>
            <a:ext uri="{FF2B5EF4-FFF2-40B4-BE49-F238E27FC236}">
              <a16:creationId xmlns:a16="http://schemas.microsoft.com/office/drawing/2014/main" id="{608BF684-97BD-4D56-9D24-34DF8CF0FFF4}"/>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51" name="フローチャート: 判断 350">
          <a:extLst>
            <a:ext uri="{FF2B5EF4-FFF2-40B4-BE49-F238E27FC236}">
              <a16:creationId xmlns:a16="http://schemas.microsoft.com/office/drawing/2014/main" id="{CF991C6B-76C2-4014-BF05-ECDC42F76D57}"/>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52" name="フローチャート: 判断 351">
          <a:extLst>
            <a:ext uri="{FF2B5EF4-FFF2-40B4-BE49-F238E27FC236}">
              <a16:creationId xmlns:a16="http://schemas.microsoft.com/office/drawing/2014/main" id="{30707FB0-8E6A-4CDD-A9B6-029E44B6FCEC}"/>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53" name="フローチャート: 判断 352">
          <a:extLst>
            <a:ext uri="{FF2B5EF4-FFF2-40B4-BE49-F238E27FC236}">
              <a16:creationId xmlns:a16="http://schemas.microsoft.com/office/drawing/2014/main" id="{1F54C422-0A97-43E7-92AD-D4DC40B5F7AA}"/>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E4397C73-FB0C-4628-A6A5-F14FF12BF1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EB36249-9498-4A0A-8818-DF79A266C2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B2D7D76C-0C83-46E0-B1A2-A4625F2AE1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5F06D1B-7F94-42A3-865E-0DE241703C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E57B4F5C-89C7-48B6-9962-7C248DD0B3C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135128</xdr:rowOff>
    </xdr:from>
    <xdr:to>
      <xdr:col>55</xdr:col>
      <xdr:colOff>50800</xdr:colOff>
      <xdr:row>105</xdr:row>
      <xdr:rowOff>65278</xdr:rowOff>
    </xdr:to>
    <xdr:sp macro="" textlink="">
      <xdr:nvSpPr>
        <xdr:cNvPr id="359" name="楕円 358">
          <a:extLst>
            <a:ext uri="{FF2B5EF4-FFF2-40B4-BE49-F238E27FC236}">
              <a16:creationId xmlns:a16="http://schemas.microsoft.com/office/drawing/2014/main" id="{59714D0A-541E-47E3-AA67-16AEC56219AB}"/>
            </a:ext>
          </a:extLst>
        </xdr:cNvPr>
        <xdr:cNvSpPr/>
      </xdr:nvSpPr>
      <xdr:spPr>
        <a:xfrm>
          <a:off x="10426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158005</xdr:rowOff>
    </xdr:from>
    <xdr:ext cx="469744" cy="259045"/>
    <xdr:sp macro="" textlink="">
      <xdr:nvSpPr>
        <xdr:cNvPr id="360" name="【市民会館】&#10;一人当たり面積該当値テキスト">
          <a:extLst>
            <a:ext uri="{FF2B5EF4-FFF2-40B4-BE49-F238E27FC236}">
              <a16:creationId xmlns:a16="http://schemas.microsoft.com/office/drawing/2014/main" id="{CC92AFFA-42D0-45CE-9062-7DCC20FD1502}"/>
            </a:ext>
          </a:extLst>
        </xdr:cNvPr>
        <xdr:cNvSpPr txBox="1"/>
      </xdr:nvSpPr>
      <xdr:spPr>
        <a:xfrm>
          <a:off x="10515600" y="178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148844</xdr:rowOff>
    </xdr:from>
    <xdr:to>
      <xdr:col>50</xdr:col>
      <xdr:colOff>165100</xdr:colOff>
      <xdr:row>105</xdr:row>
      <xdr:rowOff>78994</xdr:rowOff>
    </xdr:to>
    <xdr:sp macro="" textlink="">
      <xdr:nvSpPr>
        <xdr:cNvPr id="361" name="楕円 360">
          <a:extLst>
            <a:ext uri="{FF2B5EF4-FFF2-40B4-BE49-F238E27FC236}">
              <a16:creationId xmlns:a16="http://schemas.microsoft.com/office/drawing/2014/main" id="{E04CD077-C15A-4F5D-A96D-530BB542F079}"/>
            </a:ext>
          </a:extLst>
        </xdr:cNvPr>
        <xdr:cNvSpPr/>
      </xdr:nvSpPr>
      <xdr:spPr>
        <a:xfrm>
          <a:off x="958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xdr:rowOff>
    </xdr:from>
    <xdr:to>
      <xdr:col>55</xdr:col>
      <xdr:colOff>0</xdr:colOff>
      <xdr:row>105</xdr:row>
      <xdr:rowOff>28194</xdr:rowOff>
    </xdr:to>
    <xdr:cxnSp macro="">
      <xdr:nvCxnSpPr>
        <xdr:cNvPr id="362" name="直線コネクタ 361">
          <a:extLst>
            <a:ext uri="{FF2B5EF4-FFF2-40B4-BE49-F238E27FC236}">
              <a16:creationId xmlns:a16="http://schemas.microsoft.com/office/drawing/2014/main" id="{F0AD4E80-0BD9-4175-BCE9-F3B8B725D1A5}"/>
            </a:ext>
          </a:extLst>
        </xdr:cNvPr>
        <xdr:cNvCxnSpPr/>
      </xdr:nvCxnSpPr>
      <xdr:spPr>
        <a:xfrm flipV="1">
          <a:off x="9639300" y="18016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163322</xdr:rowOff>
    </xdr:from>
    <xdr:to>
      <xdr:col>46</xdr:col>
      <xdr:colOff>38100</xdr:colOff>
      <xdr:row>105</xdr:row>
      <xdr:rowOff>93472</xdr:rowOff>
    </xdr:to>
    <xdr:sp macro="" textlink="">
      <xdr:nvSpPr>
        <xdr:cNvPr id="363" name="楕円 362">
          <a:extLst>
            <a:ext uri="{FF2B5EF4-FFF2-40B4-BE49-F238E27FC236}">
              <a16:creationId xmlns:a16="http://schemas.microsoft.com/office/drawing/2014/main" id="{5FEC6008-7F74-4193-B79B-E43DA82EA9E0}"/>
            </a:ext>
          </a:extLst>
        </xdr:cNvPr>
        <xdr:cNvSpPr/>
      </xdr:nvSpPr>
      <xdr:spPr>
        <a:xfrm>
          <a:off x="869950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28194</xdr:rowOff>
    </xdr:from>
    <xdr:to>
      <xdr:col>50</xdr:col>
      <xdr:colOff>114300</xdr:colOff>
      <xdr:row>105</xdr:row>
      <xdr:rowOff>42672</xdr:rowOff>
    </xdr:to>
    <xdr:cxnSp macro="">
      <xdr:nvCxnSpPr>
        <xdr:cNvPr id="364" name="直線コネクタ 363">
          <a:extLst>
            <a:ext uri="{FF2B5EF4-FFF2-40B4-BE49-F238E27FC236}">
              <a16:creationId xmlns:a16="http://schemas.microsoft.com/office/drawing/2014/main" id="{C0273451-3907-46AD-BBB3-2FB62754DA3A}"/>
            </a:ext>
          </a:extLst>
        </xdr:cNvPr>
        <xdr:cNvCxnSpPr/>
      </xdr:nvCxnSpPr>
      <xdr:spPr>
        <a:xfrm flipV="1">
          <a:off x="8750300" y="180304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365" name="楕円 364">
          <a:extLst>
            <a:ext uri="{FF2B5EF4-FFF2-40B4-BE49-F238E27FC236}">
              <a16:creationId xmlns:a16="http://schemas.microsoft.com/office/drawing/2014/main" id="{F1E85B73-9B29-4920-B7C0-CF53A1F5FB0D}"/>
            </a:ext>
          </a:extLst>
        </xdr:cNvPr>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42672</xdr:rowOff>
    </xdr:from>
    <xdr:to>
      <xdr:col>45</xdr:col>
      <xdr:colOff>177800</xdr:colOff>
      <xdr:row>105</xdr:row>
      <xdr:rowOff>57150</xdr:rowOff>
    </xdr:to>
    <xdr:cxnSp macro="">
      <xdr:nvCxnSpPr>
        <xdr:cNvPr id="366" name="直線コネクタ 365">
          <a:extLst>
            <a:ext uri="{FF2B5EF4-FFF2-40B4-BE49-F238E27FC236}">
              <a16:creationId xmlns:a16="http://schemas.microsoft.com/office/drawing/2014/main" id="{89C57B27-28C9-4D29-8AF6-758716FA0C12}"/>
            </a:ext>
          </a:extLst>
        </xdr:cNvPr>
        <xdr:cNvCxnSpPr/>
      </xdr:nvCxnSpPr>
      <xdr:spPr>
        <a:xfrm flipV="1">
          <a:off x="7861300" y="180449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367" name="n_1aveValue【市民会館】&#10;一人当たり面積">
          <a:extLst>
            <a:ext uri="{FF2B5EF4-FFF2-40B4-BE49-F238E27FC236}">
              <a16:creationId xmlns:a16="http://schemas.microsoft.com/office/drawing/2014/main" id="{AE220152-BB4E-4C6B-9854-EE7D222F8EBE}"/>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368" name="n_2aveValue【市民会館】&#10;一人当たり面積">
          <a:extLst>
            <a:ext uri="{FF2B5EF4-FFF2-40B4-BE49-F238E27FC236}">
              <a16:creationId xmlns:a16="http://schemas.microsoft.com/office/drawing/2014/main" id="{9EE7C3F5-DAB8-46CE-8439-DBF90BCE0ACB}"/>
            </a:ext>
          </a:extLst>
        </xdr:cNvPr>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369" name="n_3aveValue【市民会館】&#10;一人当たり面積">
          <a:extLst>
            <a:ext uri="{FF2B5EF4-FFF2-40B4-BE49-F238E27FC236}">
              <a16:creationId xmlns:a16="http://schemas.microsoft.com/office/drawing/2014/main" id="{03DB951F-FF78-4DDD-999C-39E052B31682}"/>
            </a:ext>
          </a:extLst>
        </xdr:cNvPr>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70" name="n_4aveValue【市民会館】&#10;一人当たり面積">
          <a:extLst>
            <a:ext uri="{FF2B5EF4-FFF2-40B4-BE49-F238E27FC236}">
              <a16:creationId xmlns:a16="http://schemas.microsoft.com/office/drawing/2014/main" id="{6F68872E-76DA-4D24-9B49-29C8D07B9F94}"/>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95521</xdr:rowOff>
    </xdr:from>
    <xdr:ext cx="469744" cy="259045"/>
    <xdr:sp macro="" textlink="">
      <xdr:nvSpPr>
        <xdr:cNvPr id="371" name="n_1mainValue【市民会館】&#10;一人当たり面積">
          <a:extLst>
            <a:ext uri="{FF2B5EF4-FFF2-40B4-BE49-F238E27FC236}">
              <a16:creationId xmlns:a16="http://schemas.microsoft.com/office/drawing/2014/main" id="{DD706EE2-71A3-4923-81EC-1FABFA4435F3}"/>
            </a:ext>
          </a:extLst>
        </xdr:cNvPr>
        <xdr:cNvSpPr txBox="1"/>
      </xdr:nvSpPr>
      <xdr:spPr>
        <a:xfrm>
          <a:off x="9391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109999</xdr:rowOff>
    </xdr:from>
    <xdr:ext cx="469744" cy="259045"/>
    <xdr:sp macro="" textlink="">
      <xdr:nvSpPr>
        <xdr:cNvPr id="372" name="n_2mainValue【市民会館】&#10;一人当たり面積">
          <a:extLst>
            <a:ext uri="{FF2B5EF4-FFF2-40B4-BE49-F238E27FC236}">
              <a16:creationId xmlns:a16="http://schemas.microsoft.com/office/drawing/2014/main" id="{9E5BC83A-F4E5-46A8-A9AA-229CE38A872E}"/>
            </a:ext>
          </a:extLst>
        </xdr:cNvPr>
        <xdr:cNvSpPr txBox="1"/>
      </xdr:nvSpPr>
      <xdr:spPr>
        <a:xfrm>
          <a:off x="8515427" y="177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373" name="n_3mainValue【市民会館】&#10;一人当たり面積">
          <a:extLst>
            <a:ext uri="{FF2B5EF4-FFF2-40B4-BE49-F238E27FC236}">
              <a16:creationId xmlns:a16="http://schemas.microsoft.com/office/drawing/2014/main" id="{2953F5D6-2025-4BF5-8A1C-54816F088A67}"/>
            </a:ext>
          </a:extLst>
        </xdr:cNvPr>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9B66DED1-17D3-496D-9990-3A949C2935F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6C25F9EA-52DD-4586-858A-5BF332B046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7D33C405-D1EE-4577-81CF-109E3AD443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D5802147-2A0F-4CBD-BFC4-281AB19676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58A67586-EF01-445D-A789-3AD9F525F0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6F88C25B-01B9-4E7F-A283-3127874946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AD8210E1-3BCE-4F8D-9A37-90B5A0B2F1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18BED81E-52A8-4E34-AF69-F0DD2E8A55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45C8F848-213D-4CFA-ACFB-9DB020890E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386F84DC-2730-4F5E-94C9-2443665D4C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5909418D-FE45-44E5-9907-FDC9CD3FA5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5C1A745C-FE13-4668-BEA5-4714226E74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A21622CD-838C-41CC-B835-FDB431DE6D5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F37B2B2A-B2B8-47F5-8C82-A90A69B0FF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95B921B5-7394-45F9-86B1-FC933AD697A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AABECF77-653A-464F-A918-2A039D16554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5B6CA588-3055-4DB2-9894-F1B42097613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591C4A39-EAB2-49BC-8B5A-4EA3EC4D11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6487AC6A-6FFB-47DB-A203-BF5E79AC706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CAC9E2BE-E662-4FD4-AA7A-7975562D54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CE326F27-D195-48A2-AC31-9B84A176AD1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09D52724-422A-4E25-8F1D-046748277B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B21579C3-ABFD-4A5C-A8E7-328CD58E5D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906DF729-70CA-449A-A78A-A9B000B4C3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a:extLst>
            <a:ext uri="{FF2B5EF4-FFF2-40B4-BE49-F238E27FC236}">
              <a16:creationId xmlns:a16="http://schemas.microsoft.com/office/drawing/2014/main" id="{A4239FBF-B409-4B79-B166-C252670D96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9FC2539B-45A5-4575-8509-15813A2C5151}"/>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一般廃棄物処理施設】&#10;有形固定資産減価償却率最小値テキスト">
          <a:extLst>
            <a:ext uri="{FF2B5EF4-FFF2-40B4-BE49-F238E27FC236}">
              <a16:creationId xmlns:a16="http://schemas.microsoft.com/office/drawing/2014/main" id="{C6A27B7B-6233-4108-8840-D5B5FF3B9B7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D742384A-9F80-44C7-A4CC-ACB6A7AE55A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02" name="【一般廃棄物処理施設】&#10;有形固定資産減価償却率最大値テキスト">
          <a:extLst>
            <a:ext uri="{FF2B5EF4-FFF2-40B4-BE49-F238E27FC236}">
              <a16:creationId xmlns:a16="http://schemas.microsoft.com/office/drawing/2014/main" id="{AE293D3F-8283-4846-9F14-7C4F5CD3CEFF}"/>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03" name="直線コネクタ 402">
          <a:extLst>
            <a:ext uri="{FF2B5EF4-FFF2-40B4-BE49-F238E27FC236}">
              <a16:creationId xmlns:a16="http://schemas.microsoft.com/office/drawing/2014/main" id="{B0FF06B4-A5E8-4D1C-9779-5A4EC0661DEB}"/>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04" name="【一般廃棄物処理施設】&#10;有形固定資産減価償却率平均値テキスト">
          <a:extLst>
            <a:ext uri="{FF2B5EF4-FFF2-40B4-BE49-F238E27FC236}">
              <a16:creationId xmlns:a16="http://schemas.microsoft.com/office/drawing/2014/main" id="{670AFBAD-48CC-4DD8-81C0-5A2AA064F810}"/>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05" name="フローチャート: 判断 404">
          <a:extLst>
            <a:ext uri="{FF2B5EF4-FFF2-40B4-BE49-F238E27FC236}">
              <a16:creationId xmlns:a16="http://schemas.microsoft.com/office/drawing/2014/main" id="{31B13CAE-855D-4C73-8ECE-6AC3250A7553}"/>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6" name="フローチャート: 判断 405">
          <a:extLst>
            <a:ext uri="{FF2B5EF4-FFF2-40B4-BE49-F238E27FC236}">
              <a16:creationId xmlns:a16="http://schemas.microsoft.com/office/drawing/2014/main" id="{A0114D60-149D-42E7-A889-EA0D4AC4F1BC}"/>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7" name="フローチャート: 判断 406">
          <a:extLst>
            <a:ext uri="{FF2B5EF4-FFF2-40B4-BE49-F238E27FC236}">
              <a16:creationId xmlns:a16="http://schemas.microsoft.com/office/drawing/2014/main" id="{CAC152D2-4C1C-44F4-80C0-04B77F2710DC}"/>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8" name="フローチャート: 判断 407">
          <a:extLst>
            <a:ext uri="{FF2B5EF4-FFF2-40B4-BE49-F238E27FC236}">
              <a16:creationId xmlns:a16="http://schemas.microsoft.com/office/drawing/2014/main" id="{E232515E-589E-44F7-AA96-B9EA25BCE3EC}"/>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9" name="フローチャート: 判断 408">
          <a:extLst>
            <a:ext uri="{FF2B5EF4-FFF2-40B4-BE49-F238E27FC236}">
              <a16:creationId xmlns:a16="http://schemas.microsoft.com/office/drawing/2014/main" id="{81FDD129-886D-428D-A822-BC8FB39E9123}"/>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0F6F755-2692-438B-ABCC-8C99E67EB8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5973B1FB-9AAA-4408-A8E7-47FDDA1E04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9C2D4A0-8393-489F-9AED-B416EBE227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F675DB00-3DD8-4954-A8E5-2CF371BB9B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829CEC4-4832-4EC2-B27C-6A7DCA66D8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15" name="楕円 414">
          <a:extLst>
            <a:ext uri="{FF2B5EF4-FFF2-40B4-BE49-F238E27FC236}">
              <a16:creationId xmlns:a16="http://schemas.microsoft.com/office/drawing/2014/main" id="{77F0B2C9-AD2D-4407-9ACA-0C0856F7875D}"/>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16" name="【一般廃棄物処理施設】&#10;有形固定資産減価償却率該当値テキスト">
          <a:extLst>
            <a:ext uri="{FF2B5EF4-FFF2-40B4-BE49-F238E27FC236}">
              <a16:creationId xmlns:a16="http://schemas.microsoft.com/office/drawing/2014/main" id="{29D4E6F4-117A-4D8D-9503-BAA7333E7505}"/>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17" name="楕円 416">
          <a:extLst>
            <a:ext uri="{FF2B5EF4-FFF2-40B4-BE49-F238E27FC236}">
              <a16:creationId xmlns:a16="http://schemas.microsoft.com/office/drawing/2014/main" id="{DD9D4D53-AE08-4D49-8BA7-AF7E269CA72E}"/>
            </a:ext>
          </a:extLst>
        </xdr:cNvPr>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64770</xdr:rowOff>
    </xdr:to>
    <xdr:cxnSp macro="">
      <xdr:nvCxnSpPr>
        <xdr:cNvPr id="418" name="直線コネクタ 417">
          <a:extLst>
            <a:ext uri="{FF2B5EF4-FFF2-40B4-BE49-F238E27FC236}">
              <a16:creationId xmlns:a16="http://schemas.microsoft.com/office/drawing/2014/main" id="{E92E316F-0184-4E8A-8EEF-D8FC8388B16E}"/>
            </a:ext>
          </a:extLst>
        </xdr:cNvPr>
        <xdr:cNvCxnSpPr/>
      </xdr:nvCxnSpPr>
      <xdr:spPr>
        <a:xfrm>
          <a:off x="15481300" y="670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419" name="楕円 418">
          <a:extLst>
            <a:ext uri="{FF2B5EF4-FFF2-40B4-BE49-F238E27FC236}">
              <a16:creationId xmlns:a16="http://schemas.microsoft.com/office/drawing/2014/main" id="{F011369C-58D8-4C76-B064-6F1B17557883}"/>
            </a:ext>
          </a:extLst>
        </xdr:cNvPr>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19050</xdr:rowOff>
    </xdr:to>
    <xdr:cxnSp macro="">
      <xdr:nvCxnSpPr>
        <xdr:cNvPr id="420" name="直線コネクタ 419">
          <a:extLst>
            <a:ext uri="{FF2B5EF4-FFF2-40B4-BE49-F238E27FC236}">
              <a16:creationId xmlns:a16="http://schemas.microsoft.com/office/drawing/2014/main" id="{38DEF77A-903E-46E0-A97B-B6C62AD77C21}"/>
            </a:ext>
          </a:extLst>
        </xdr:cNvPr>
        <xdr:cNvCxnSpPr/>
      </xdr:nvCxnSpPr>
      <xdr:spPr>
        <a:xfrm>
          <a:off x="14592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1" name="楕円 420">
          <a:extLst>
            <a:ext uri="{FF2B5EF4-FFF2-40B4-BE49-F238E27FC236}">
              <a16:creationId xmlns:a16="http://schemas.microsoft.com/office/drawing/2014/main" id="{964F2FF5-4684-498A-8A66-4DE21E190A70}"/>
            </a:ext>
          </a:extLst>
        </xdr:cNvPr>
        <xdr:cNvSpPr/>
      </xdr:nvSpPr>
      <xdr:spPr>
        <a:xfrm>
          <a:off x="13652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95794</xdr:rowOff>
    </xdr:from>
    <xdr:to>
      <xdr:col>76</xdr:col>
      <xdr:colOff>114300</xdr:colOff>
      <xdr:row>38</xdr:row>
      <xdr:rowOff>141515</xdr:rowOff>
    </xdr:to>
    <xdr:cxnSp macro="">
      <xdr:nvCxnSpPr>
        <xdr:cNvPr id="422" name="直線コネクタ 421">
          <a:extLst>
            <a:ext uri="{FF2B5EF4-FFF2-40B4-BE49-F238E27FC236}">
              <a16:creationId xmlns:a16="http://schemas.microsoft.com/office/drawing/2014/main" id="{910E285C-E0E5-4D9C-A042-36FDC8090853}"/>
            </a:ext>
          </a:extLst>
        </xdr:cNvPr>
        <xdr:cNvCxnSpPr/>
      </xdr:nvCxnSpPr>
      <xdr:spPr>
        <a:xfrm>
          <a:off x="13703300" y="6610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23" name="n_1aveValue【一般廃棄物処理施設】&#10;有形固定資産減価償却率">
          <a:extLst>
            <a:ext uri="{FF2B5EF4-FFF2-40B4-BE49-F238E27FC236}">
              <a16:creationId xmlns:a16="http://schemas.microsoft.com/office/drawing/2014/main" id="{F99A441A-A7C7-4AD5-920B-DB629E3EA163}"/>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24" name="n_2aveValue【一般廃棄物処理施設】&#10;有形固定資産減価償却率">
          <a:extLst>
            <a:ext uri="{FF2B5EF4-FFF2-40B4-BE49-F238E27FC236}">
              <a16:creationId xmlns:a16="http://schemas.microsoft.com/office/drawing/2014/main" id="{4944516D-7B9C-4954-A8D1-317571665DB4}"/>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25" name="n_3aveValue【一般廃棄物処理施設】&#10;有形固定資産減価償却率">
          <a:extLst>
            <a:ext uri="{FF2B5EF4-FFF2-40B4-BE49-F238E27FC236}">
              <a16:creationId xmlns:a16="http://schemas.microsoft.com/office/drawing/2014/main" id="{FB650C46-91CC-4506-8933-F4B3FF2E4C38}"/>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26" name="n_4aveValue【一般廃棄物処理施設】&#10;有形固定資産減価償却率">
          <a:extLst>
            <a:ext uri="{FF2B5EF4-FFF2-40B4-BE49-F238E27FC236}">
              <a16:creationId xmlns:a16="http://schemas.microsoft.com/office/drawing/2014/main" id="{16F7AC9A-E6F7-4DC9-98BF-53E7FEB635F4}"/>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BED3940D-6517-410E-B57F-DD8408AC38C2}"/>
            </a:ext>
          </a:extLst>
        </xdr:cNvPr>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428" name="n_2mainValue【一般廃棄物処理施設】&#10;有形固定資産減価償却率">
          <a:extLst>
            <a:ext uri="{FF2B5EF4-FFF2-40B4-BE49-F238E27FC236}">
              <a16:creationId xmlns:a16="http://schemas.microsoft.com/office/drawing/2014/main" id="{D169EA7D-1652-46C5-A3B4-BCC58296424B}"/>
            </a:ext>
          </a:extLst>
        </xdr:cNvPr>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29" name="n_3mainValue【一般廃棄物処理施設】&#10;有形固定資産減価償却率">
          <a:extLst>
            <a:ext uri="{FF2B5EF4-FFF2-40B4-BE49-F238E27FC236}">
              <a16:creationId xmlns:a16="http://schemas.microsoft.com/office/drawing/2014/main" id="{76E3E660-B5CF-4DE9-A22B-1DD68EA97932}"/>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80FB3599-DA70-4E84-B2F0-C895A79B42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8E95DFAC-7692-4369-85C0-45AA01B70A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93B03C53-04F6-4990-B68B-B4BBD7471A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44191AB6-F138-4D07-9F78-F91FCEBFC3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61CD2684-7A43-4A2E-AE09-95D24F9117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98FA9471-A022-4B15-BB94-875870C32C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B51FB84B-E117-4B2E-8F51-6C117F9EBE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E6D5B6A7-CDB6-430C-A53B-7549AA4098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F5D96DEE-5727-4197-ABEF-B25EC77244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2C0BB888-8B29-4853-A301-554A9C3D33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F5DDB652-3780-40C9-BFB5-6A53DA45CC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1" name="テキスト ボックス 440">
          <a:extLst>
            <a:ext uri="{FF2B5EF4-FFF2-40B4-BE49-F238E27FC236}">
              <a16:creationId xmlns:a16="http://schemas.microsoft.com/office/drawing/2014/main" id="{329E30FB-33B4-46CF-9A8D-84C17469E08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01188144-0B82-4205-A30A-4484A312B0C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3" name="テキスト ボックス 442">
          <a:extLst>
            <a:ext uri="{FF2B5EF4-FFF2-40B4-BE49-F238E27FC236}">
              <a16:creationId xmlns:a16="http://schemas.microsoft.com/office/drawing/2014/main" id="{DC79F158-2579-416F-821E-0176D1D0E92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C5BA461F-6070-4A11-9214-20A4A789568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5" name="テキスト ボックス 444">
          <a:extLst>
            <a:ext uri="{FF2B5EF4-FFF2-40B4-BE49-F238E27FC236}">
              <a16:creationId xmlns:a16="http://schemas.microsoft.com/office/drawing/2014/main" id="{71748305-BC39-41EC-A69A-D1FD410B886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41619A55-69A9-4AFE-A6E8-B52D2ADFEB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7" name="テキスト ボックス 446">
          <a:extLst>
            <a:ext uri="{FF2B5EF4-FFF2-40B4-BE49-F238E27FC236}">
              <a16:creationId xmlns:a16="http://schemas.microsoft.com/office/drawing/2014/main" id="{9B26BAA2-3D59-47C7-8691-BD385E25FB4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FE8A3352-1C2D-43DE-A5F6-945ED9BBFF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F29DA0A0-A574-4B12-AC7D-5C1515F7F63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42DFCF93-343B-4EA2-A6D0-04894BF2B4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51" name="直線コネクタ 450">
          <a:extLst>
            <a:ext uri="{FF2B5EF4-FFF2-40B4-BE49-F238E27FC236}">
              <a16:creationId xmlns:a16="http://schemas.microsoft.com/office/drawing/2014/main" id="{1AF7A009-F105-408D-944B-637C6B9A9C78}"/>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52" name="【一般廃棄物処理施設】&#10;一人当たり有形固定資産（償却資産）額最小値テキスト">
          <a:extLst>
            <a:ext uri="{FF2B5EF4-FFF2-40B4-BE49-F238E27FC236}">
              <a16:creationId xmlns:a16="http://schemas.microsoft.com/office/drawing/2014/main" id="{4F28046D-BF6E-4525-8C8D-E31E4F230516}"/>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53" name="直線コネクタ 452">
          <a:extLst>
            <a:ext uri="{FF2B5EF4-FFF2-40B4-BE49-F238E27FC236}">
              <a16:creationId xmlns:a16="http://schemas.microsoft.com/office/drawing/2014/main" id="{43971C24-A943-4E3D-A54B-8DC5AD0EC095}"/>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E923CCB6-6224-4465-A865-52850A7EC978}"/>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55" name="直線コネクタ 454">
          <a:extLst>
            <a:ext uri="{FF2B5EF4-FFF2-40B4-BE49-F238E27FC236}">
              <a16:creationId xmlns:a16="http://schemas.microsoft.com/office/drawing/2014/main" id="{AD83C4C8-0D27-4F13-BAB3-C6F73326ADFD}"/>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56" name="【一般廃棄物処理施設】&#10;一人当たり有形固定資産（償却資産）額平均値テキスト">
          <a:extLst>
            <a:ext uri="{FF2B5EF4-FFF2-40B4-BE49-F238E27FC236}">
              <a16:creationId xmlns:a16="http://schemas.microsoft.com/office/drawing/2014/main" id="{190DBD70-0E45-435C-9994-8A335A243D6F}"/>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57" name="フローチャート: 判断 456">
          <a:extLst>
            <a:ext uri="{FF2B5EF4-FFF2-40B4-BE49-F238E27FC236}">
              <a16:creationId xmlns:a16="http://schemas.microsoft.com/office/drawing/2014/main" id="{71CCD66A-E42E-4E94-996A-04B9C114781D}"/>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58" name="フローチャート: 判断 457">
          <a:extLst>
            <a:ext uri="{FF2B5EF4-FFF2-40B4-BE49-F238E27FC236}">
              <a16:creationId xmlns:a16="http://schemas.microsoft.com/office/drawing/2014/main" id="{1A62E295-0A8C-4C38-83D2-3D8BDD5FDF64}"/>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59" name="フローチャート: 判断 458">
          <a:extLst>
            <a:ext uri="{FF2B5EF4-FFF2-40B4-BE49-F238E27FC236}">
              <a16:creationId xmlns:a16="http://schemas.microsoft.com/office/drawing/2014/main" id="{AAF8A082-C1D3-49FE-9A07-6622873AC749}"/>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60" name="フローチャート: 判断 459">
          <a:extLst>
            <a:ext uri="{FF2B5EF4-FFF2-40B4-BE49-F238E27FC236}">
              <a16:creationId xmlns:a16="http://schemas.microsoft.com/office/drawing/2014/main" id="{7FBE7BCD-EF69-4928-9538-B07C1429B58D}"/>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61" name="フローチャート: 判断 460">
          <a:extLst>
            <a:ext uri="{FF2B5EF4-FFF2-40B4-BE49-F238E27FC236}">
              <a16:creationId xmlns:a16="http://schemas.microsoft.com/office/drawing/2014/main" id="{32E54058-4A41-4EF4-A82E-D7D98A875E4A}"/>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B95B3F20-7847-4937-BC67-4CAC195ED4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C70F7710-5974-493D-AC83-E5E6E81D07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77BB15F-32A5-4E6D-AA29-AAFEBF4B8D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F8ADAAB2-E547-448F-82DC-2517105F7E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2E9E94A-EF40-4B48-B514-B5C8706678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162727</xdr:rowOff>
    </xdr:from>
    <xdr:to>
      <xdr:col>116</xdr:col>
      <xdr:colOff>114300</xdr:colOff>
      <xdr:row>40</xdr:row>
      <xdr:rowOff>92877</xdr:rowOff>
    </xdr:to>
    <xdr:sp macro="" textlink="">
      <xdr:nvSpPr>
        <xdr:cNvPr id="467" name="楕円 466">
          <a:extLst>
            <a:ext uri="{FF2B5EF4-FFF2-40B4-BE49-F238E27FC236}">
              <a16:creationId xmlns:a16="http://schemas.microsoft.com/office/drawing/2014/main" id="{87278C75-8993-48FA-B380-EE38B52D4BAC}"/>
            </a:ext>
          </a:extLst>
        </xdr:cNvPr>
        <xdr:cNvSpPr/>
      </xdr:nvSpPr>
      <xdr:spPr>
        <a:xfrm>
          <a:off x="22110700" y="68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141154</xdr:rowOff>
    </xdr:from>
    <xdr:ext cx="599010" cy="259045"/>
    <xdr:sp macro="" textlink="">
      <xdr:nvSpPr>
        <xdr:cNvPr id="468" name="【一般廃棄物処理施設】&#10;一人当たり有形固定資産（償却資産）額該当値テキスト">
          <a:extLst>
            <a:ext uri="{FF2B5EF4-FFF2-40B4-BE49-F238E27FC236}">
              <a16:creationId xmlns:a16="http://schemas.microsoft.com/office/drawing/2014/main" id="{1B5710FC-A755-434A-AB1F-38A26926EA82}"/>
            </a:ext>
          </a:extLst>
        </xdr:cNvPr>
        <xdr:cNvSpPr txBox="1"/>
      </xdr:nvSpPr>
      <xdr:spPr>
        <a:xfrm>
          <a:off x="22199600" y="68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168268</xdr:rowOff>
    </xdr:from>
    <xdr:to>
      <xdr:col>112</xdr:col>
      <xdr:colOff>38100</xdr:colOff>
      <xdr:row>40</xdr:row>
      <xdr:rowOff>98418</xdr:rowOff>
    </xdr:to>
    <xdr:sp macro="" textlink="">
      <xdr:nvSpPr>
        <xdr:cNvPr id="469" name="楕円 468">
          <a:extLst>
            <a:ext uri="{FF2B5EF4-FFF2-40B4-BE49-F238E27FC236}">
              <a16:creationId xmlns:a16="http://schemas.microsoft.com/office/drawing/2014/main" id="{055B0E78-CA71-46BC-8E2F-3060F720F36B}"/>
            </a:ext>
          </a:extLst>
        </xdr:cNvPr>
        <xdr:cNvSpPr/>
      </xdr:nvSpPr>
      <xdr:spPr>
        <a:xfrm>
          <a:off x="21272500" y="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42077</xdr:rowOff>
    </xdr:from>
    <xdr:to>
      <xdr:col>116</xdr:col>
      <xdr:colOff>63500</xdr:colOff>
      <xdr:row>40</xdr:row>
      <xdr:rowOff>47618</xdr:rowOff>
    </xdr:to>
    <xdr:cxnSp macro="">
      <xdr:nvCxnSpPr>
        <xdr:cNvPr id="470" name="直線コネクタ 469">
          <a:extLst>
            <a:ext uri="{FF2B5EF4-FFF2-40B4-BE49-F238E27FC236}">
              <a16:creationId xmlns:a16="http://schemas.microsoft.com/office/drawing/2014/main" id="{6134AFD9-E124-40BE-8FBB-EC2F92C500DE}"/>
            </a:ext>
          </a:extLst>
        </xdr:cNvPr>
        <xdr:cNvCxnSpPr/>
      </xdr:nvCxnSpPr>
      <xdr:spPr>
        <a:xfrm flipV="1">
          <a:off x="21323300" y="6900077"/>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2808</xdr:rowOff>
    </xdr:from>
    <xdr:to>
      <xdr:col>107</xdr:col>
      <xdr:colOff>101600</xdr:colOff>
      <xdr:row>40</xdr:row>
      <xdr:rowOff>104408</xdr:rowOff>
    </xdr:to>
    <xdr:sp macro="" textlink="">
      <xdr:nvSpPr>
        <xdr:cNvPr id="471" name="楕円 470">
          <a:extLst>
            <a:ext uri="{FF2B5EF4-FFF2-40B4-BE49-F238E27FC236}">
              <a16:creationId xmlns:a16="http://schemas.microsoft.com/office/drawing/2014/main" id="{3E4D73B2-5113-417E-A731-BBFCB9EE5A33}"/>
            </a:ext>
          </a:extLst>
        </xdr:cNvPr>
        <xdr:cNvSpPr/>
      </xdr:nvSpPr>
      <xdr:spPr>
        <a:xfrm>
          <a:off x="20383500" y="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47618</xdr:rowOff>
    </xdr:from>
    <xdr:to>
      <xdr:col>111</xdr:col>
      <xdr:colOff>177800</xdr:colOff>
      <xdr:row>40</xdr:row>
      <xdr:rowOff>53608</xdr:rowOff>
    </xdr:to>
    <xdr:cxnSp macro="">
      <xdr:nvCxnSpPr>
        <xdr:cNvPr id="472" name="直線コネクタ 471">
          <a:extLst>
            <a:ext uri="{FF2B5EF4-FFF2-40B4-BE49-F238E27FC236}">
              <a16:creationId xmlns:a16="http://schemas.microsoft.com/office/drawing/2014/main" id="{9453CE25-6719-4F06-8A34-0001A1093D56}"/>
            </a:ext>
          </a:extLst>
        </xdr:cNvPr>
        <xdr:cNvCxnSpPr/>
      </xdr:nvCxnSpPr>
      <xdr:spPr>
        <a:xfrm flipV="1">
          <a:off x="20434300" y="690561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8719</xdr:rowOff>
    </xdr:from>
    <xdr:to>
      <xdr:col>102</xdr:col>
      <xdr:colOff>165100</xdr:colOff>
      <xdr:row>40</xdr:row>
      <xdr:rowOff>110319</xdr:rowOff>
    </xdr:to>
    <xdr:sp macro="" textlink="">
      <xdr:nvSpPr>
        <xdr:cNvPr id="473" name="楕円 472">
          <a:extLst>
            <a:ext uri="{FF2B5EF4-FFF2-40B4-BE49-F238E27FC236}">
              <a16:creationId xmlns:a16="http://schemas.microsoft.com/office/drawing/2014/main" id="{0EE653EF-AE32-4DFD-BC5C-C05ADC9CC141}"/>
            </a:ext>
          </a:extLst>
        </xdr:cNvPr>
        <xdr:cNvSpPr/>
      </xdr:nvSpPr>
      <xdr:spPr>
        <a:xfrm>
          <a:off x="19494500" y="68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53608</xdr:rowOff>
    </xdr:from>
    <xdr:to>
      <xdr:col>107</xdr:col>
      <xdr:colOff>50800</xdr:colOff>
      <xdr:row>40</xdr:row>
      <xdr:rowOff>59519</xdr:rowOff>
    </xdr:to>
    <xdr:cxnSp macro="">
      <xdr:nvCxnSpPr>
        <xdr:cNvPr id="474" name="直線コネクタ 473">
          <a:extLst>
            <a:ext uri="{FF2B5EF4-FFF2-40B4-BE49-F238E27FC236}">
              <a16:creationId xmlns:a16="http://schemas.microsoft.com/office/drawing/2014/main" id="{2AFC0807-28BD-4003-894B-B7D8BC6E5413}"/>
            </a:ext>
          </a:extLst>
        </xdr:cNvPr>
        <xdr:cNvCxnSpPr/>
      </xdr:nvCxnSpPr>
      <xdr:spPr>
        <a:xfrm flipV="1">
          <a:off x="19545300" y="6911608"/>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75" name="n_1aveValue【一般廃棄物処理施設】&#10;一人当たり有形固定資産（償却資産）額">
          <a:extLst>
            <a:ext uri="{FF2B5EF4-FFF2-40B4-BE49-F238E27FC236}">
              <a16:creationId xmlns:a16="http://schemas.microsoft.com/office/drawing/2014/main" id="{75B9FFB8-AE0F-4A98-A841-684895AAA7DA}"/>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76" name="n_2aveValue【一般廃棄物処理施設】&#10;一人当たり有形固定資産（償却資産）額">
          <a:extLst>
            <a:ext uri="{FF2B5EF4-FFF2-40B4-BE49-F238E27FC236}">
              <a16:creationId xmlns:a16="http://schemas.microsoft.com/office/drawing/2014/main" id="{F4331576-CF95-4A57-BA04-80C8B169B877}"/>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77" name="n_3aveValue【一般廃棄物処理施設】&#10;一人当たり有形固定資産（償却資産）額">
          <a:extLst>
            <a:ext uri="{FF2B5EF4-FFF2-40B4-BE49-F238E27FC236}">
              <a16:creationId xmlns:a16="http://schemas.microsoft.com/office/drawing/2014/main" id="{29479EEF-2EDC-458D-9C05-157EE4F52DD8}"/>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78" name="n_4aveValue【一般廃棄物処理施設】&#10;一人当たり有形固定資産（償却資産）額">
          <a:extLst>
            <a:ext uri="{FF2B5EF4-FFF2-40B4-BE49-F238E27FC236}">
              <a16:creationId xmlns:a16="http://schemas.microsoft.com/office/drawing/2014/main" id="{D42AEA7D-6370-4491-9D01-D5091AC21299}"/>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89545</xdr:rowOff>
    </xdr:from>
    <xdr:ext cx="599010" cy="259045"/>
    <xdr:sp macro="" textlink="">
      <xdr:nvSpPr>
        <xdr:cNvPr id="479" name="n_1mainValue【一般廃棄物処理施設】&#10;一人当たり有形固定資産（償却資産）額">
          <a:extLst>
            <a:ext uri="{FF2B5EF4-FFF2-40B4-BE49-F238E27FC236}">
              <a16:creationId xmlns:a16="http://schemas.microsoft.com/office/drawing/2014/main" id="{6DAF5C99-16E7-43B8-B991-91CBE4D69C11}"/>
            </a:ext>
          </a:extLst>
        </xdr:cNvPr>
        <xdr:cNvSpPr txBox="1"/>
      </xdr:nvSpPr>
      <xdr:spPr>
        <a:xfrm>
          <a:off x="21011095" y="694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95535</xdr:rowOff>
    </xdr:from>
    <xdr:ext cx="599010" cy="259045"/>
    <xdr:sp macro="" textlink="">
      <xdr:nvSpPr>
        <xdr:cNvPr id="480" name="n_2mainValue【一般廃棄物処理施設】&#10;一人当たり有形固定資産（償却資産）額">
          <a:extLst>
            <a:ext uri="{FF2B5EF4-FFF2-40B4-BE49-F238E27FC236}">
              <a16:creationId xmlns:a16="http://schemas.microsoft.com/office/drawing/2014/main" id="{6A62F1FD-0ABA-4260-86CB-08C9D69A90E5}"/>
            </a:ext>
          </a:extLst>
        </xdr:cNvPr>
        <xdr:cNvSpPr txBox="1"/>
      </xdr:nvSpPr>
      <xdr:spPr>
        <a:xfrm>
          <a:off x="20134795" y="69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101446</xdr:rowOff>
    </xdr:from>
    <xdr:ext cx="599010" cy="259045"/>
    <xdr:sp macro="" textlink="">
      <xdr:nvSpPr>
        <xdr:cNvPr id="481" name="n_3mainValue【一般廃棄物処理施設】&#10;一人当たり有形固定資産（償却資産）額">
          <a:extLst>
            <a:ext uri="{FF2B5EF4-FFF2-40B4-BE49-F238E27FC236}">
              <a16:creationId xmlns:a16="http://schemas.microsoft.com/office/drawing/2014/main" id="{BA87DE95-F385-4F3F-BA55-12444CA926A9}"/>
            </a:ext>
          </a:extLst>
        </xdr:cNvPr>
        <xdr:cNvSpPr txBox="1"/>
      </xdr:nvSpPr>
      <xdr:spPr>
        <a:xfrm>
          <a:off x="19245795" y="69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44A9603C-182E-4EC2-9173-5157E5E7C3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F5A2D35B-C4B5-4037-BF0B-FF015EB592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48DFA1D6-5A87-497C-B059-BE91696661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9A56E707-89F4-482F-BF0B-FC96806A60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EC66A8BB-941C-44BC-BEF4-5700FC0CE9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EACEAF1F-671D-4D3F-AD48-4A5BD8726D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88F78615-2625-495A-AAD9-01ADE9F2D2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5EFB626D-6A7A-4197-8A55-8C0D105373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AF072C8B-2DDE-4635-9C1B-C7CDAA184F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C7D9C6B1-FE92-4AF3-82BA-277BC8EAD2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1BD8E706-6003-4789-AFD4-B6C8AD94FB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A559B9C8-697F-492E-9194-4A7607F9BB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5E229316-EAD5-4D7B-907F-194783B220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55281640-58F1-4B27-B00D-CF0ECA7943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87C00C34-EB94-4949-BF8E-5E16682452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D86C59FB-A81F-4AD5-8078-5014849952A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F5349E07-F32C-44C4-B091-BBCD6FE799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C5E62532-2FD6-4C90-A6F9-0E9B837E19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462E330B-3475-405A-848A-F157862491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C32CE0FB-CBDF-4751-ABD7-A8C44F0DE1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4F32C703-67FC-4C0D-B51F-41CF476214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A777CB26-35E9-4D10-8DB0-86BBCEE62E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78D50DAA-3FAA-47C8-87C8-1278703F45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FA0B2F67-A48B-4DC4-880E-C7F40E93067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1A2208D1-C5DB-428B-8BA3-892811E3CB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00839777-4376-4BF9-A1CD-EA64AB392F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D9701FD5-2D10-4789-9917-0D7B932B32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07279BA6-995C-415B-9FDB-EBB6C2AD46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040D2CA7-32EB-46D2-ABA0-581FDCA36A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52F2E8C8-9F34-400B-B7B0-1A3E180703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EF3C4C3A-6BAE-4580-8BF6-2822F55215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0F6A42DE-52B4-416C-B3D1-455C6E9458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87703150-3092-4FA4-A47C-C9FB1DDF48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5B2162E4-B2DB-4BA9-B684-FA7B9E9F00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75ABEB70-25D7-4F18-897E-F9CD8C1958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FC2BB22E-68CF-4283-B6CF-DFCFD045B5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590CECAD-9236-4CAA-9659-95F49927A8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4B658861-E262-416E-84BF-3AB607BD2F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D1CC2215-9B0B-4309-8CCD-DC752EBCED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8CA7340D-9E61-4817-BA4E-4638524F3F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180479FD-96CE-4E9E-9F8B-606FE9DEF8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7C1AA6EB-6AA9-4A69-9F82-C642AA8FA7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4" name="テキスト ボックス 523">
          <a:extLst>
            <a:ext uri="{FF2B5EF4-FFF2-40B4-BE49-F238E27FC236}">
              <a16:creationId xmlns:a16="http://schemas.microsoft.com/office/drawing/2014/main" id="{8FF374A5-53FE-4745-B4A6-6EBD4DBFCB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5" name="直線コネクタ 524">
          <a:extLst>
            <a:ext uri="{FF2B5EF4-FFF2-40B4-BE49-F238E27FC236}">
              <a16:creationId xmlns:a16="http://schemas.microsoft.com/office/drawing/2014/main" id="{9D4BF24C-3120-4B65-9B19-EBA042E1F7F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6" name="テキスト ボックス 525">
          <a:extLst>
            <a:ext uri="{FF2B5EF4-FFF2-40B4-BE49-F238E27FC236}">
              <a16:creationId xmlns:a16="http://schemas.microsoft.com/office/drawing/2014/main" id="{194D5479-837D-4AED-B3C7-2D36D274D4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7" name="直線コネクタ 526">
          <a:extLst>
            <a:ext uri="{FF2B5EF4-FFF2-40B4-BE49-F238E27FC236}">
              <a16:creationId xmlns:a16="http://schemas.microsoft.com/office/drawing/2014/main" id="{8BABFC75-EE76-4959-B23F-E46B038FB86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8" name="テキスト ボックス 527">
          <a:extLst>
            <a:ext uri="{FF2B5EF4-FFF2-40B4-BE49-F238E27FC236}">
              <a16:creationId xmlns:a16="http://schemas.microsoft.com/office/drawing/2014/main" id="{FBED66A6-676D-4C06-BFBA-926FC9E7B0F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9" name="直線コネクタ 528">
          <a:extLst>
            <a:ext uri="{FF2B5EF4-FFF2-40B4-BE49-F238E27FC236}">
              <a16:creationId xmlns:a16="http://schemas.microsoft.com/office/drawing/2014/main" id="{A9E79D7B-D85B-4C2C-B95C-0D7AD951AA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0" name="テキスト ボックス 529">
          <a:extLst>
            <a:ext uri="{FF2B5EF4-FFF2-40B4-BE49-F238E27FC236}">
              <a16:creationId xmlns:a16="http://schemas.microsoft.com/office/drawing/2014/main" id="{81D62A64-02E6-4FAA-9D82-0D25D8D0C7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1" name="直線コネクタ 530">
          <a:extLst>
            <a:ext uri="{FF2B5EF4-FFF2-40B4-BE49-F238E27FC236}">
              <a16:creationId xmlns:a16="http://schemas.microsoft.com/office/drawing/2014/main" id="{10981A84-FCD2-4771-84E3-BBE04BC56D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2" name="テキスト ボックス 531">
          <a:extLst>
            <a:ext uri="{FF2B5EF4-FFF2-40B4-BE49-F238E27FC236}">
              <a16:creationId xmlns:a16="http://schemas.microsoft.com/office/drawing/2014/main" id="{ECDA8188-B57C-45A8-A205-E7BB667CFF1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3" name="直線コネクタ 532">
          <a:extLst>
            <a:ext uri="{FF2B5EF4-FFF2-40B4-BE49-F238E27FC236}">
              <a16:creationId xmlns:a16="http://schemas.microsoft.com/office/drawing/2014/main" id="{86A006F4-C902-4FDC-B192-4C575BE41DD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4" name="テキスト ボックス 533">
          <a:extLst>
            <a:ext uri="{FF2B5EF4-FFF2-40B4-BE49-F238E27FC236}">
              <a16:creationId xmlns:a16="http://schemas.microsoft.com/office/drawing/2014/main" id="{6C1CD643-C838-49DB-91ED-C8549BB096D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4C375679-A6BD-474F-9329-69CAEE2BAA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6" name="テキスト ボックス 535">
          <a:extLst>
            <a:ext uri="{FF2B5EF4-FFF2-40B4-BE49-F238E27FC236}">
              <a16:creationId xmlns:a16="http://schemas.microsoft.com/office/drawing/2014/main" id="{B49CA8DA-BEE7-4D64-A6D8-4F37B83BC0B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102727B9-BAC1-443D-881B-66888C551A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38" name="直線コネクタ 537">
          <a:extLst>
            <a:ext uri="{FF2B5EF4-FFF2-40B4-BE49-F238E27FC236}">
              <a16:creationId xmlns:a16="http://schemas.microsoft.com/office/drawing/2014/main" id="{FB37B397-9A4F-49D8-A7D2-C7A9203AC16F}"/>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39" name="【庁舎】&#10;有形固定資産減価償却率最小値テキスト">
          <a:extLst>
            <a:ext uri="{FF2B5EF4-FFF2-40B4-BE49-F238E27FC236}">
              <a16:creationId xmlns:a16="http://schemas.microsoft.com/office/drawing/2014/main" id="{227EC78C-A26B-44BD-91B0-A91F66F29977}"/>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40" name="直線コネクタ 539">
          <a:extLst>
            <a:ext uri="{FF2B5EF4-FFF2-40B4-BE49-F238E27FC236}">
              <a16:creationId xmlns:a16="http://schemas.microsoft.com/office/drawing/2014/main" id="{C7EDA488-BF81-4F9F-ADC7-D426637A3922}"/>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41" name="【庁舎】&#10;有形固定資産減価償却率最大値テキスト">
          <a:extLst>
            <a:ext uri="{FF2B5EF4-FFF2-40B4-BE49-F238E27FC236}">
              <a16:creationId xmlns:a16="http://schemas.microsoft.com/office/drawing/2014/main" id="{CE951006-9100-44DC-B7BD-73DACB11F8F2}"/>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42" name="直線コネクタ 541">
          <a:extLst>
            <a:ext uri="{FF2B5EF4-FFF2-40B4-BE49-F238E27FC236}">
              <a16:creationId xmlns:a16="http://schemas.microsoft.com/office/drawing/2014/main" id="{1CA25A8E-D972-4FE5-8085-9E571C3C4B9A}"/>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43" name="【庁舎】&#10;有形固定資産減価償却率平均値テキスト">
          <a:extLst>
            <a:ext uri="{FF2B5EF4-FFF2-40B4-BE49-F238E27FC236}">
              <a16:creationId xmlns:a16="http://schemas.microsoft.com/office/drawing/2014/main" id="{3A1D55AA-296D-4514-9FF0-BE837BE39B16}"/>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44" name="フローチャート: 判断 543">
          <a:extLst>
            <a:ext uri="{FF2B5EF4-FFF2-40B4-BE49-F238E27FC236}">
              <a16:creationId xmlns:a16="http://schemas.microsoft.com/office/drawing/2014/main" id="{8B9C7021-7A5B-4C76-8340-761AA518B99C}"/>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5" name="フローチャート: 判断 544">
          <a:extLst>
            <a:ext uri="{FF2B5EF4-FFF2-40B4-BE49-F238E27FC236}">
              <a16:creationId xmlns:a16="http://schemas.microsoft.com/office/drawing/2014/main" id="{3854ADE4-D086-4411-96EB-8F78C5734551}"/>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46" name="フローチャート: 判断 545">
          <a:extLst>
            <a:ext uri="{FF2B5EF4-FFF2-40B4-BE49-F238E27FC236}">
              <a16:creationId xmlns:a16="http://schemas.microsoft.com/office/drawing/2014/main" id="{35E30BDE-AAD2-4EDC-83AE-A0ACEAE3D4BE}"/>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47" name="フローチャート: 判断 546">
          <a:extLst>
            <a:ext uri="{FF2B5EF4-FFF2-40B4-BE49-F238E27FC236}">
              <a16:creationId xmlns:a16="http://schemas.microsoft.com/office/drawing/2014/main" id="{CD627421-474D-4BC4-9DBE-0496D44DCE3F}"/>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48" name="フローチャート: 判断 547">
          <a:extLst>
            <a:ext uri="{FF2B5EF4-FFF2-40B4-BE49-F238E27FC236}">
              <a16:creationId xmlns:a16="http://schemas.microsoft.com/office/drawing/2014/main" id="{28666BFA-958B-4956-8830-6A77D099B7CF}"/>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5B7233FA-FB8B-41E4-8B01-54B282EC94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73988A80-7190-41EA-928D-028BB4D479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BA93896A-927D-4748-B47F-E57485BFC3C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23B454E0-E8A8-4B27-BC99-2B7CD972E5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AB8ADBCE-B58E-45C9-B90E-94AE5B18E0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554" name="楕円 553">
          <a:extLst>
            <a:ext uri="{FF2B5EF4-FFF2-40B4-BE49-F238E27FC236}">
              <a16:creationId xmlns:a16="http://schemas.microsoft.com/office/drawing/2014/main" id="{BCCED29F-7C61-4EE7-9932-E391F86F7E91}"/>
            </a:ext>
          </a:extLst>
        </xdr:cNvPr>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555" name="【庁舎】&#10;有形固定資産減価償却率該当値テキスト">
          <a:extLst>
            <a:ext uri="{FF2B5EF4-FFF2-40B4-BE49-F238E27FC236}">
              <a16:creationId xmlns:a16="http://schemas.microsoft.com/office/drawing/2014/main" id="{D6E36A1A-655B-4580-B61A-E731314DD17C}"/>
            </a:ext>
          </a:extLst>
        </xdr:cNvPr>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556" name="楕円 555">
          <a:extLst>
            <a:ext uri="{FF2B5EF4-FFF2-40B4-BE49-F238E27FC236}">
              <a16:creationId xmlns:a16="http://schemas.microsoft.com/office/drawing/2014/main" id="{01D516A9-BE5D-48EC-A631-BA4505B89465}"/>
            </a:ext>
          </a:extLst>
        </xdr:cNvPr>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156211</xdr:rowOff>
    </xdr:to>
    <xdr:cxnSp macro="">
      <xdr:nvCxnSpPr>
        <xdr:cNvPr id="557" name="直線コネクタ 556">
          <a:extLst>
            <a:ext uri="{FF2B5EF4-FFF2-40B4-BE49-F238E27FC236}">
              <a16:creationId xmlns:a16="http://schemas.microsoft.com/office/drawing/2014/main" id="{07DFA3D3-C37E-44E3-A950-F12B5B3B3C8B}"/>
            </a:ext>
          </a:extLst>
        </xdr:cNvPr>
        <xdr:cNvCxnSpPr/>
      </xdr:nvCxnSpPr>
      <xdr:spPr>
        <a:xfrm>
          <a:off x="15481300" y="182937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92075</xdr:rowOff>
    </xdr:from>
    <xdr:to>
      <xdr:col>76</xdr:col>
      <xdr:colOff>165100</xdr:colOff>
      <xdr:row>107</xdr:row>
      <xdr:rowOff>22225</xdr:rowOff>
    </xdr:to>
    <xdr:sp macro="" textlink="">
      <xdr:nvSpPr>
        <xdr:cNvPr id="558" name="楕円 557">
          <a:extLst>
            <a:ext uri="{FF2B5EF4-FFF2-40B4-BE49-F238E27FC236}">
              <a16:creationId xmlns:a16="http://schemas.microsoft.com/office/drawing/2014/main" id="{BA3E3425-171D-4B0F-93AA-E3E0EDAD6253}"/>
            </a:ext>
          </a:extLst>
        </xdr:cNvPr>
        <xdr:cNvSpPr/>
      </xdr:nvSpPr>
      <xdr:spPr>
        <a:xfrm>
          <a:off x="14541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120014</xdr:rowOff>
    </xdr:from>
    <xdr:to>
      <xdr:col>81</xdr:col>
      <xdr:colOff>50800</xdr:colOff>
      <xdr:row>106</xdr:row>
      <xdr:rowOff>142875</xdr:rowOff>
    </xdr:to>
    <xdr:cxnSp macro="">
      <xdr:nvCxnSpPr>
        <xdr:cNvPr id="559" name="直線コネクタ 558">
          <a:extLst>
            <a:ext uri="{FF2B5EF4-FFF2-40B4-BE49-F238E27FC236}">
              <a16:creationId xmlns:a16="http://schemas.microsoft.com/office/drawing/2014/main" id="{583ECF9B-15F5-49C3-B036-FBF224BB0FD9}"/>
            </a:ext>
          </a:extLst>
        </xdr:cNvPr>
        <xdr:cNvCxnSpPr/>
      </xdr:nvCxnSpPr>
      <xdr:spPr>
        <a:xfrm flipV="1">
          <a:off x="14592300" y="182937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55880</xdr:rowOff>
    </xdr:from>
    <xdr:to>
      <xdr:col>72</xdr:col>
      <xdr:colOff>38100</xdr:colOff>
      <xdr:row>106</xdr:row>
      <xdr:rowOff>157480</xdr:rowOff>
    </xdr:to>
    <xdr:sp macro="" textlink="">
      <xdr:nvSpPr>
        <xdr:cNvPr id="560" name="楕円 559">
          <a:extLst>
            <a:ext uri="{FF2B5EF4-FFF2-40B4-BE49-F238E27FC236}">
              <a16:creationId xmlns:a16="http://schemas.microsoft.com/office/drawing/2014/main" id="{E95C6AE7-F9EA-4E8E-B6BC-C1FF2C2612D5}"/>
            </a:ext>
          </a:extLst>
        </xdr:cNvPr>
        <xdr:cNvSpPr/>
      </xdr:nvSpPr>
      <xdr:spPr>
        <a:xfrm>
          <a:off x="1365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106680</xdr:rowOff>
    </xdr:from>
    <xdr:to>
      <xdr:col>76</xdr:col>
      <xdr:colOff>114300</xdr:colOff>
      <xdr:row>106</xdr:row>
      <xdr:rowOff>142875</xdr:rowOff>
    </xdr:to>
    <xdr:cxnSp macro="">
      <xdr:nvCxnSpPr>
        <xdr:cNvPr id="561" name="直線コネクタ 560">
          <a:extLst>
            <a:ext uri="{FF2B5EF4-FFF2-40B4-BE49-F238E27FC236}">
              <a16:creationId xmlns:a16="http://schemas.microsoft.com/office/drawing/2014/main" id="{73840759-E803-4502-883E-0A2B317EB339}"/>
            </a:ext>
          </a:extLst>
        </xdr:cNvPr>
        <xdr:cNvCxnSpPr/>
      </xdr:nvCxnSpPr>
      <xdr:spPr>
        <a:xfrm>
          <a:off x="13703300" y="18280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62" name="n_1aveValue【庁舎】&#10;有形固定資産減価償却率">
          <a:extLst>
            <a:ext uri="{FF2B5EF4-FFF2-40B4-BE49-F238E27FC236}">
              <a16:creationId xmlns:a16="http://schemas.microsoft.com/office/drawing/2014/main" id="{4E65F606-3966-4B39-94D4-74BB674A4AB3}"/>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63" name="n_2aveValue【庁舎】&#10;有形固定資産減価償却率">
          <a:extLst>
            <a:ext uri="{FF2B5EF4-FFF2-40B4-BE49-F238E27FC236}">
              <a16:creationId xmlns:a16="http://schemas.microsoft.com/office/drawing/2014/main" id="{613A4296-E8D7-4832-8988-05DAC55A45C4}"/>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64" name="n_3aveValue【庁舎】&#10;有形固定資産減価償却率">
          <a:extLst>
            <a:ext uri="{FF2B5EF4-FFF2-40B4-BE49-F238E27FC236}">
              <a16:creationId xmlns:a16="http://schemas.microsoft.com/office/drawing/2014/main" id="{383AD342-A093-4AA8-84F3-D7A3FED574DC}"/>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65" name="n_4aveValue【庁舎】&#10;有形固定資産減価償却率">
          <a:extLst>
            <a:ext uri="{FF2B5EF4-FFF2-40B4-BE49-F238E27FC236}">
              <a16:creationId xmlns:a16="http://schemas.microsoft.com/office/drawing/2014/main" id="{FC468050-3BFA-4208-B07C-E521D5FA1293}"/>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566" name="n_1mainValue【庁舎】&#10;有形固定資産減価償却率">
          <a:extLst>
            <a:ext uri="{FF2B5EF4-FFF2-40B4-BE49-F238E27FC236}">
              <a16:creationId xmlns:a16="http://schemas.microsoft.com/office/drawing/2014/main" id="{404C2CD0-AF9E-4ABF-A355-94AA776DEB95}"/>
            </a:ext>
          </a:extLst>
        </xdr:cNvPr>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13352</xdr:rowOff>
    </xdr:from>
    <xdr:ext cx="405111" cy="259045"/>
    <xdr:sp macro="" textlink="">
      <xdr:nvSpPr>
        <xdr:cNvPr id="567" name="n_2mainValue【庁舎】&#10;有形固定資産減価償却率">
          <a:extLst>
            <a:ext uri="{FF2B5EF4-FFF2-40B4-BE49-F238E27FC236}">
              <a16:creationId xmlns:a16="http://schemas.microsoft.com/office/drawing/2014/main" id="{F809C38E-F14D-48DF-9116-895700DF0DE5}"/>
            </a:ext>
          </a:extLst>
        </xdr:cNvPr>
        <xdr:cNvSpPr txBox="1"/>
      </xdr:nvSpPr>
      <xdr:spPr>
        <a:xfrm>
          <a:off x="14389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148607</xdr:rowOff>
    </xdr:from>
    <xdr:ext cx="405111" cy="259045"/>
    <xdr:sp macro="" textlink="">
      <xdr:nvSpPr>
        <xdr:cNvPr id="568" name="n_3mainValue【庁舎】&#10;有形固定資産減価償却率">
          <a:extLst>
            <a:ext uri="{FF2B5EF4-FFF2-40B4-BE49-F238E27FC236}">
              <a16:creationId xmlns:a16="http://schemas.microsoft.com/office/drawing/2014/main" id="{8D17022C-1F5B-4E56-BA53-6BFD2D377C15}"/>
            </a:ext>
          </a:extLst>
        </xdr:cNvPr>
        <xdr:cNvSpPr txBox="1"/>
      </xdr:nvSpPr>
      <xdr:spPr>
        <a:xfrm>
          <a:off x="13500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BEF6E6D4-CC53-4999-9874-A78A3C3012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C2D59318-576D-4339-9B89-FF42921429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A4E7E192-03DA-4DC1-985D-3ED8463E1B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8D84B373-A962-45EC-AB47-6366057C2B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051CC867-2A02-4BDA-A9D1-6AB34C499F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5D305BA0-32CB-4C16-BE74-B886CFEC5F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CC14B939-4045-473C-ADC7-BF3DEB7DD7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FD11883E-0EE7-4744-B29D-3ABC99ADD5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C60F1B80-BAE3-4C84-A579-39AA51EC32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2553B6F8-2BB4-4B69-8088-350FCD3C5E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9" name="直線コネクタ 578">
          <a:extLst>
            <a:ext uri="{FF2B5EF4-FFF2-40B4-BE49-F238E27FC236}">
              <a16:creationId xmlns:a16="http://schemas.microsoft.com/office/drawing/2014/main" id="{E4371A0F-C9E8-407B-A553-7DFC7FC716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0" name="テキスト ボックス 579">
          <a:extLst>
            <a:ext uri="{FF2B5EF4-FFF2-40B4-BE49-F238E27FC236}">
              <a16:creationId xmlns:a16="http://schemas.microsoft.com/office/drawing/2014/main" id="{CB0468F4-3FB0-465F-82C4-1752F780A6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1" name="直線コネクタ 580">
          <a:extLst>
            <a:ext uri="{FF2B5EF4-FFF2-40B4-BE49-F238E27FC236}">
              <a16:creationId xmlns:a16="http://schemas.microsoft.com/office/drawing/2014/main" id="{FE5412C3-CB59-41EB-A2B0-5A76C247EA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2" name="テキスト ボックス 581">
          <a:extLst>
            <a:ext uri="{FF2B5EF4-FFF2-40B4-BE49-F238E27FC236}">
              <a16:creationId xmlns:a16="http://schemas.microsoft.com/office/drawing/2014/main" id="{321C838A-A765-4599-A912-EBCC5F4404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a:extLst>
            <a:ext uri="{FF2B5EF4-FFF2-40B4-BE49-F238E27FC236}">
              <a16:creationId xmlns:a16="http://schemas.microsoft.com/office/drawing/2014/main" id="{25B11804-5067-4FA4-BB0A-7A8327A97E7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4" name="テキスト ボックス 583">
          <a:extLst>
            <a:ext uri="{FF2B5EF4-FFF2-40B4-BE49-F238E27FC236}">
              <a16:creationId xmlns:a16="http://schemas.microsoft.com/office/drawing/2014/main" id="{B083737C-8217-4E77-B385-51996763C83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5" name="直線コネクタ 584">
          <a:extLst>
            <a:ext uri="{FF2B5EF4-FFF2-40B4-BE49-F238E27FC236}">
              <a16:creationId xmlns:a16="http://schemas.microsoft.com/office/drawing/2014/main" id="{FDD882BD-0B8D-4CDC-BEED-283CFBCA04C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6" name="テキスト ボックス 585">
          <a:extLst>
            <a:ext uri="{FF2B5EF4-FFF2-40B4-BE49-F238E27FC236}">
              <a16:creationId xmlns:a16="http://schemas.microsoft.com/office/drawing/2014/main" id="{DD2CC8F7-573E-42AF-9E90-6B631F1BF0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7" name="直線コネクタ 586">
          <a:extLst>
            <a:ext uri="{FF2B5EF4-FFF2-40B4-BE49-F238E27FC236}">
              <a16:creationId xmlns:a16="http://schemas.microsoft.com/office/drawing/2014/main" id="{7227C999-FF5F-4D7A-BB97-5F8AC63D7F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8" name="テキスト ボックス 587">
          <a:extLst>
            <a:ext uri="{FF2B5EF4-FFF2-40B4-BE49-F238E27FC236}">
              <a16:creationId xmlns:a16="http://schemas.microsoft.com/office/drawing/2014/main" id="{DC679981-CBE6-4CAC-8F67-FBEDA08CF99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a:extLst>
            <a:ext uri="{FF2B5EF4-FFF2-40B4-BE49-F238E27FC236}">
              <a16:creationId xmlns:a16="http://schemas.microsoft.com/office/drawing/2014/main" id="{7EB0ADAA-DD69-4A14-B55C-5F18018847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a:extLst>
            <a:ext uri="{FF2B5EF4-FFF2-40B4-BE49-F238E27FC236}">
              <a16:creationId xmlns:a16="http://schemas.microsoft.com/office/drawing/2014/main" id="{ECF22FC4-93D9-4411-84DA-4E6561C001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a:extLst>
            <a:ext uri="{FF2B5EF4-FFF2-40B4-BE49-F238E27FC236}">
              <a16:creationId xmlns:a16="http://schemas.microsoft.com/office/drawing/2014/main" id="{42C57691-14AE-43A0-829C-594243C99B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92" name="直線コネクタ 591">
          <a:extLst>
            <a:ext uri="{FF2B5EF4-FFF2-40B4-BE49-F238E27FC236}">
              <a16:creationId xmlns:a16="http://schemas.microsoft.com/office/drawing/2014/main" id="{F21E9693-C9EE-44CD-B036-DDB44AB0D9D2}"/>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93" name="【庁舎】&#10;一人当たり面積最小値テキスト">
          <a:extLst>
            <a:ext uri="{FF2B5EF4-FFF2-40B4-BE49-F238E27FC236}">
              <a16:creationId xmlns:a16="http://schemas.microsoft.com/office/drawing/2014/main" id="{90BAC974-72DE-418D-ADDB-9892AEBC723B}"/>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94" name="直線コネクタ 593">
          <a:extLst>
            <a:ext uri="{FF2B5EF4-FFF2-40B4-BE49-F238E27FC236}">
              <a16:creationId xmlns:a16="http://schemas.microsoft.com/office/drawing/2014/main" id="{6473FE37-467D-490E-BE70-083A43AC2A33}"/>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95" name="【庁舎】&#10;一人当たり面積最大値テキスト">
          <a:extLst>
            <a:ext uri="{FF2B5EF4-FFF2-40B4-BE49-F238E27FC236}">
              <a16:creationId xmlns:a16="http://schemas.microsoft.com/office/drawing/2014/main" id="{6DC70750-B425-4D2C-A2FC-FD3D4B6D0126}"/>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96" name="直線コネクタ 595">
          <a:extLst>
            <a:ext uri="{FF2B5EF4-FFF2-40B4-BE49-F238E27FC236}">
              <a16:creationId xmlns:a16="http://schemas.microsoft.com/office/drawing/2014/main" id="{DE5C7F2C-85AE-4ACD-973E-50E47A7949A1}"/>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597" name="【庁舎】&#10;一人当たり面積平均値テキスト">
          <a:extLst>
            <a:ext uri="{FF2B5EF4-FFF2-40B4-BE49-F238E27FC236}">
              <a16:creationId xmlns:a16="http://schemas.microsoft.com/office/drawing/2014/main" id="{F62C75A5-6F62-43D5-9C88-D8E7B1DB4B12}"/>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98" name="フローチャート: 判断 597">
          <a:extLst>
            <a:ext uri="{FF2B5EF4-FFF2-40B4-BE49-F238E27FC236}">
              <a16:creationId xmlns:a16="http://schemas.microsoft.com/office/drawing/2014/main" id="{763A6998-2C2E-45FD-BC3C-3B91624F6642}"/>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99" name="フローチャート: 判断 598">
          <a:extLst>
            <a:ext uri="{FF2B5EF4-FFF2-40B4-BE49-F238E27FC236}">
              <a16:creationId xmlns:a16="http://schemas.microsoft.com/office/drawing/2014/main" id="{073BA0FF-7B4C-4C16-8A9D-B4CD5C81A1EA}"/>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00" name="フローチャート: 判断 599">
          <a:extLst>
            <a:ext uri="{FF2B5EF4-FFF2-40B4-BE49-F238E27FC236}">
              <a16:creationId xmlns:a16="http://schemas.microsoft.com/office/drawing/2014/main" id="{5864D10D-8A2F-48F1-90D9-E175CC201D7A}"/>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01" name="フローチャート: 判断 600">
          <a:extLst>
            <a:ext uri="{FF2B5EF4-FFF2-40B4-BE49-F238E27FC236}">
              <a16:creationId xmlns:a16="http://schemas.microsoft.com/office/drawing/2014/main" id="{1C7A8009-4FFF-4A0D-A3F1-1ACC6B19CB24}"/>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02" name="フローチャート: 判断 601">
          <a:extLst>
            <a:ext uri="{FF2B5EF4-FFF2-40B4-BE49-F238E27FC236}">
              <a16:creationId xmlns:a16="http://schemas.microsoft.com/office/drawing/2014/main" id="{70C77CC9-554D-4A6D-A889-EE4E4DE07FB8}"/>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BF7823E-215E-46F0-B3CF-CBB52921C4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B86CD09-8064-4EB7-B0E6-11897153B1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FE85081A-C1E9-4950-8F89-98CB6DDF89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E12D7DCC-290A-41F5-A1DE-F398921074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BC976C0-0E4C-425E-BE2C-FD571BB78F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50800</xdr:rowOff>
    </xdr:from>
    <xdr:to>
      <xdr:col>116</xdr:col>
      <xdr:colOff>114300</xdr:colOff>
      <xdr:row>105</xdr:row>
      <xdr:rowOff>152400</xdr:rowOff>
    </xdr:to>
    <xdr:sp macro="" textlink="">
      <xdr:nvSpPr>
        <xdr:cNvPr id="608" name="楕円 607">
          <a:extLst>
            <a:ext uri="{FF2B5EF4-FFF2-40B4-BE49-F238E27FC236}">
              <a16:creationId xmlns:a16="http://schemas.microsoft.com/office/drawing/2014/main" id="{73ADCFA3-BCFE-4C97-9B25-F091A07762C9}"/>
            </a:ext>
          </a:extLst>
        </xdr:cNvPr>
        <xdr:cNvSpPr/>
      </xdr:nvSpPr>
      <xdr:spPr>
        <a:xfrm>
          <a:off x="22110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29227</xdr:rowOff>
    </xdr:from>
    <xdr:ext cx="469744" cy="259045"/>
    <xdr:sp macro="" textlink="">
      <xdr:nvSpPr>
        <xdr:cNvPr id="609" name="【庁舎】&#10;一人当たり面積該当値テキスト">
          <a:extLst>
            <a:ext uri="{FF2B5EF4-FFF2-40B4-BE49-F238E27FC236}">
              <a16:creationId xmlns:a16="http://schemas.microsoft.com/office/drawing/2014/main" id="{62F02C0E-145D-4F14-9856-D6AB87A69D6A}"/>
            </a:ext>
          </a:extLst>
        </xdr:cNvPr>
        <xdr:cNvSpPr txBox="1"/>
      </xdr:nvSpPr>
      <xdr:spPr>
        <a:xfrm>
          <a:off x="22199600"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62230</xdr:rowOff>
    </xdr:from>
    <xdr:to>
      <xdr:col>112</xdr:col>
      <xdr:colOff>38100</xdr:colOff>
      <xdr:row>105</xdr:row>
      <xdr:rowOff>163830</xdr:rowOff>
    </xdr:to>
    <xdr:sp macro="" textlink="">
      <xdr:nvSpPr>
        <xdr:cNvPr id="610" name="楕円 609">
          <a:extLst>
            <a:ext uri="{FF2B5EF4-FFF2-40B4-BE49-F238E27FC236}">
              <a16:creationId xmlns:a16="http://schemas.microsoft.com/office/drawing/2014/main" id="{6B78FE55-C75E-42BB-A80F-71DD76113477}"/>
            </a:ext>
          </a:extLst>
        </xdr:cNvPr>
        <xdr:cNvSpPr/>
      </xdr:nvSpPr>
      <xdr:spPr>
        <a:xfrm>
          <a:off x="21272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101600</xdr:rowOff>
    </xdr:from>
    <xdr:to>
      <xdr:col>116</xdr:col>
      <xdr:colOff>63500</xdr:colOff>
      <xdr:row>105</xdr:row>
      <xdr:rowOff>113030</xdr:rowOff>
    </xdr:to>
    <xdr:cxnSp macro="">
      <xdr:nvCxnSpPr>
        <xdr:cNvPr id="611" name="直線コネクタ 610">
          <a:extLst>
            <a:ext uri="{FF2B5EF4-FFF2-40B4-BE49-F238E27FC236}">
              <a16:creationId xmlns:a16="http://schemas.microsoft.com/office/drawing/2014/main" id="{22251BFE-34DD-4AE0-B9D1-7C2B122489D6}"/>
            </a:ext>
          </a:extLst>
        </xdr:cNvPr>
        <xdr:cNvCxnSpPr/>
      </xdr:nvCxnSpPr>
      <xdr:spPr>
        <a:xfrm flipV="1">
          <a:off x="21323300" y="18103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612" name="楕円 611">
          <a:extLst>
            <a:ext uri="{FF2B5EF4-FFF2-40B4-BE49-F238E27FC236}">
              <a16:creationId xmlns:a16="http://schemas.microsoft.com/office/drawing/2014/main" id="{9A917CE4-4AE9-4BE5-B348-60EF072D99B0}"/>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113030</xdr:rowOff>
    </xdr:from>
    <xdr:to>
      <xdr:col>111</xdr:col>
      <xdr:colOff>177800</xdr:colOff>
      <xdr:row>105</xdr:row>
      <xdr:rowOff>125730</xdr:rowOff>
    </xdr:to>
    <xdr:cxnSp macro="">
      <xdr:nvCxnSpPr>
        <xdr:cNvPr id="613" name="直線コネクタ 612">
          <a:extLst>
            <a:ext uri="{FF2B5EF4-FFF2-40B4-BE49-F238E27FC236}">
              <a16:creationId xmlns:a16="http://schemas.microsoft.com/office/drawing/2014/main" id="{FB720D92-E448-413B-91BB-9193818E47CA}"/>
            </a:ext>
          </a:extLst>
        </xdr:cNvPr>
        <xdr:cNvCxnSpPr/>
      </xdr:nvCxnSpPr>
      <xdr:spPr>
        <a:xfrm flipV="1">
          <a:off x="20434300" y="181152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87630</xdr:rowOff>
    </xdr:from>
    <xdr:to>
      <xdr:col>102</xdr:col>
      <xdr:colOff>165100</xdr:colOff>
      <xdr:row>106</xdr:row>
      <xdr:rowOff>17780</xdr:rowOff>
    </xdr:to>
    <xdr:sp macro="" textlink="">
      <xdr:nvSpPr>
        <xdr:cNvPr id="614" name="楕円 613">
          <a:extLst>
            <a:ext uri="{FF2B5EF4-FFF2-40B4-BE49-F238E27FC236}">
              <a16:creationId xmlns:a16="http://schemas.microsoft.com/office/drawing/2014/main" id="{E8062A9A-0374-4974-8796-A2DC2E35F4E2}"/>
            </a:ext>
          </a:extLst>
        </xdr:cNvPr>
        <xdr:cNvSpPr/>
      </xdr:nvSpPr>
      <xdr:spPr>
        <a:xfrm>
          <a:off x="19494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138430</xdr:rowOff>
    </xdr:to>
    <xdr:cxnSp macro="">
      <xdr:nvCxnSpPr>
        <xdr:cNvPr id="615" name="直線コネクタ 614">
          <a:extLst>
            <a:ext uri="{FF2B5EF4-FFF2-40B4-BE49-F238E27FC236}">
              <a16:creationId xmlns:a16="http://schemas.microsoft.com/office/drawing/2014/main" id="{82D810AC-8D80-485F-9436-BF890D1BF765}"/>
            </a:ext>
          </a:extLst>
        </xdr:cNvPr>
        <xdr:cNvCxnSpPr/>
      </xdr:nvCxnSpPr>
      <xdr:spPr>
        <a:xfrm flipV="1">
          <a:off x="19545300" y="181279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16" name="n_1aveValue【庁舎】&#10;一人当たり面積">
          <a:extLst>
            <a:ext uri="{FF2B5EF4-FFF2-40B4-BE49-F238E27FC236}">
              <a16:creationId xmlns:a16="http://schemas.microsoft.com/office/drawing/2014/main" id="{72C62B15-D780-458A-8B86-0AA1149DDB99}"/>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17" name="n_2aveValue【庁舎】&#10;一人当たり面積">
          <a:extLst>
            <a:ext uri="{FF2B5EF4-FFF2-40B4-BE49-F238E27FC236}">
              <a16:creationId xmlns:a16="http://schemas.microsoft.com/office/drawing/2014/main" id="{DD68D59F-1C76-40AC-B858-549B499A078E}"/>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18" name="n_3aveValue【庁舎】&#10;一人当たり面積">
          <a:extLst>
            <a:ext uri="{FF2B5EF4-FFF2-40B4-BE49-F238E27FC236}">
              <a16:creationId xmlns:a16="http://schemas.microsoft.com/office/drawing/2014/main" id="{28E696E5-A4F7-4189-B9F8-0417EDC1915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19" name="n_4aveValue【庁舎】&#10;一人当たり面積">
          <a:extLst>
            <a:ext uri="{FF2B5EF4-FFF2-40B4-BE49-F238E27FC236}">
              <a16:creationId xmlns:a16="http://schemas.microsoft.com/office/drawing/2014/main" id="{3A15A7C6-1C9B-47EC-B35F-36712CCD6A5D}"/>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620" name="n_1mainValue【庁舎】&#10;一人当たり面積">
          <a:extLst>
            <a:ext uri="{FF2B5EF4-FFF2-40B4-BE49-F238E27FC236}">
              <a16:creationId xmlns:a16="http://schemas.microsoft.com/office/drawing/2014/main" id="{F86B5E40-E15D-4748-BDD3-551E0AD9DC0B}"/>
            </a:ext>
          </a:extLst>
        </xdr:cNvPr>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621" name="n_2mainValue【庁舎】&#10;一人当たり面積">
          <a:extLst>
            <a:ext uri="{FF2B5EF4-FFF2-40B4-BE49-F238E27FC236}">
              <a16:creationId xmlns:a16="http://schemas.microsoft.com/office/drawing/2014/main" id="{4AF976D0-0B33-4A65-B22A-F018D2961B3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622" name="n_3mainValue【庁舎】&#10;一人当たり面積">
          <a:extLst>
            <a:ext uri="{FF2B5EF4-FFF2-40B4-BE49-F238E27FC236}">
              <a16:creationId xmlns:a16="http://schemas.microsoft.com/office/drawing/2014/main" id="{B3DB045E-2050-4D7B-AB1A-EAE00C8E84E9}"/>
            </a:ext>
          </a:extLst>
        </xdr:cNvPr>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FC129993-8767-49DA-9AA1-396B2EBBA9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3D6CE840-2529-47AE-9917-F3802AA980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C32191E6-7BB7-424D-A702-4554D5042D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庁舎、体育館・ﾌﾟｰﾙとなっている。</a:t>
          </a:r>
          <a:endParaRPr lang="ja-JP" altLang="ja-JP" sz="1400">
            <a:effectLst/>
          </a:endParaRPr>
        </a:p>
        <a:p>
          <a:r>
            <a:rPr kumimoji="1" lang="ja-JP" altLang="ja-JP" sz="1100">
              <a:solidFill>
                <a:schemeClr val="dk1"/>
              </a:solidFill>
              <a:effectLst/>
              <a:latin typeface="+mn-lt"/>
              <a:ea typeface="+mn-ea"/>
              <a:cs typeface="+mn-cs"/>
            </a:rPr>
            <a:t>どの施設においても、老朽化に伴う改修工事が毎年度実施しているところであり、高いランニングコストに加えて大規模改修のような単年度費用も掛かってくることから、公共施設等総合管理計画に基づいた計画的な更新を行い、費用等の見直しを図っていく。</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数値等を類似団体や全国平均等と比較し施設の在り方等について、全庁的な検討も続けていきたい。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前年度に引き続き税収は増加傾向にあるが、財政力指数は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と類似団体平均を下回っており、早急な定員管理計画策定によって職員数見直しを行い人件費の削減（平成２６年からの５年間で職員数</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減）、必要な事業を峻別し投資的経費の抑制等、歳出の見直しを随時実施すると共に、町税等徴収体制の強化や釧路・根室広域地方税滞納整理機構への滞納案件の引継ぎ等、歳入確保に努めることによ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類似団体平均を若干上回っており、人件費</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と高水準にあるため、今後も職員数見直しに伴う人件費減や高利率起債の補償金免除繰上償還、新規発行起債の管理・抑制や</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事業活用によるコスト低減、</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サイクルに基づく事務事業評価による見直しを継続的に実施、当該比率の改善に努める。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995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78105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8695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78105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2261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っており、保育園や老人ホームを直営で行っていることで、人員・人件費が多大であることが大きな要因である。特別養護老人ホームや（平成２１年度）及びデイサービスセンター（平成２７年度）の民営化や、他業務についても指定管理者制度の導入等を勘案しながら、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162412</xdr:rowOff>
    </xdr:from>
    <xdr:to>
      <xdr:col>23</xdr:col>
      <xdr:colOff>133350</xdr:colOff>
      <xdr:row>88</xdr:row>
      <xdr:rowOff>146859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907112"/>
          <a:ext cx="838200" cy="3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162412</xdr:rowOff>
    </xdr:from>
    <xdr:to>
      <xdr:col>19</xdr:col>
      <xdr:colOff>133350</xdr:colOff>
      <xdr:row>87</xdr:row>
      <xdr:rowOff>6586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907112"/>
          <a:ext cx="8890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6705</xdr:rowOff>
    </xdr:from>
    <xdr:to>
      <xdr:col>15</xdr:col>
      <xdr:colOff>82550</xdr:colOff>
      <xdr:row>87</xdr:row>
      <xdr:rowOff>6586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751405"/>
          <a:ext cx="889000" cy="17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169227</xdr:rowOff>
    </xdr:from>
    <xdr:to>
      <xdr:col>11</xdr:col>
      <xdr:colOff>31750</xdr:colOff>
      <xdr:row>86</xdr:row>
      <xdr:rowOff>6705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74247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96059</xdr:rowOff>
    </xdr:from>
    <xdr:to>
      <xdr:col>23</xdr:col>
      <xdr:colOff>184150</xdr:colOff>
      <xdr:row>89</xdr:row>
      <xdr:rowOff>26209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1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68136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15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111612</xdr:rowOff>
    </xdr:from>
    <xdr:to>
      <xdr:col>19</xdr:col>
      <xdr:colOff>184150</xdr:colOff>
      <xdr:row>87</xdr:row>
      <xdr:rowOff>41762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8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26539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9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127236</xdr:rowOff>
    </xdr:from>
    <xdr:to>
      <xdr:col>15</xdr:col>
      <xdr:colOff>133350</xdr:colOff>
      <xdr:row>87</xdr:row>
      <xdr:rowOff>57386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42163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95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127355</xdr:rowOff>
    </xdr:from>
    <xdr:to>
      <xdr:col>11</xdr:col>
      <xdr:colOff>82550</xdr:colOff>
      <xdr:row>86</xdr:row>
      <xdr:rowOff>57505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42282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7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118427</xdr:rowOff>
    </xdr:from>
    <xdr:to>
      <xdr:col>7</xdr:col>
      <xdr:colOff>31750</xdr:colOff>
      <xdr:row>86</xdr:row>
      <xdr:rowOff>48577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6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33354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77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8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78618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888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18331</xdr:rowOff>
    </xdr:from>
    <xdr:to>
      <xdr:col>81</xdr:col>
      <xdr:colOff>44450</xdr:colOff>
      <xdr:row>65</xdr:row>
      <xdr:rowOff>62569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162581"/>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3852</xdr:rowOff>
    </xdr:from>
    <xdr:to>
      <xdr:col>77</xdr:col>
      <xdr:colOff>44450</xdr:colOff>
      <xdr:row>65</xdr:row>
      <xdr:rowOff>62569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4810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159216</xdr:rowOff>
    </xdr:from>
    <xdr:to>
      <xdr:col>72</xdr:col>
      <xdr:colOff>203200</xdr:colOff>
      <xdr:row>65</xdr:row>
      <xdr:rowOff>3852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3201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159216</xdr:rowOff>
    </xdr:from>
    <xdr:to>
      <xdr:col>68</xdr:col>
      <xdr:colOff>152400</xdr:colOff>
      <xdr:row>64</xdr:row>
      <xdr:rowOff>159216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32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138981</xdr:rowOff>
    </xdr:from>
    <xdr:to>
      <xdr:col>81</xdr:col>
      <xdr:colOff>95250</xdr:colOff>
      <xdr:row>65</xdr:row>
      <xdr:rowOff>69131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111058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08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11769</xdr:rowOff>
    </xdr:from>
    <xdr:to>
      <xdr:col>77</xdr:col>
      <xdr:colOff>95250</xdr:colOff>
      <xdr:row>65</xdr:row>
      <xdr:rowOff>113369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98146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4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124502</xdr:rowOff>
    </xdr:from>
    <xdr:to>
      <xdr:col>73</xdr:col>
      <xdr:colOff>44450</xdr:colOff>
      <xdr:row>65</xdr:row>
      <xdr:rowOff>54652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39429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108416</xdr:rowOff>
    </xdr:from>
    <xdr:to>
      <xdr:col>68</xdr:col>
      <xdr:colOff>203200</xdr:colOff>
      <xdr:row>65</xdr:row>
      <xdr:rowOff>38566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23343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108416</xdr:rowOff>
    </xdr:from>
    <xdr:to>
      <xdr:col>64</xdr:col>
      <xdr:colOff>152400</xdr:colOff>
      <xdr:row>65</xdr:row>
      <xdr:rowOff>38566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23343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類似団体平均を上回っている主な要因としては、平成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年度に実施した病院建設事業補助（総事業費</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億円）、弟子屈中学校、学校給食センター、道の駅整備等を行ったまちづくり整備事業（平成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　総事業費</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年度に実施した摩周観光交流館整備事業や弟子屈中学校改築事業による影響により平成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年度は再び悪化した。平成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年度は平成</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年度過疎債の償還終了などにより若干改善されが、</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過疎対策大事業債（平成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年度）など</a:t>
          </a:r>
          <a:r>
            <a:rPr kumimoji="1" lang="ja-JP" altLang="ja-JP" sz="1050">
              <a:solidFill>
                <a:schemeClr val="dk1"/>
              </a:solidFill>
              <a:effectLst/>
              <a:latin typeface="+mn-lt"/>
              <a:ea typeface="+mn-ea"/>
              <a:cs typeface="+mn-cs"/>
            </a:rPr>
            <a:t>の償還が開始したことにより</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増となった。</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14817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067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105833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57573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57573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kern="100" baseline="0">
              <a:solidFill>
                <a:schemeClr val="dk1"/>
              </a:solidFill>
              <a:effectLst/>
              <a:latin typeface="+mn-lt"/>
              <a:ea typeface="+mn-ea"/>
              <a:cs typeface="+mn-cs"/>
            </a:rPr>
            <a:t>類似団体平均を大きく上回っている主な要因としては、平成</a:t>
          </a:r>
          <a:r>
            <a:rPr kumimoji="1" lang="en-US" altLang="ja-JP" sz="1050" kern="100" baseline="0">
              <a:solidFill>
                <a:schemeClr val="dk1"/>
              </a:solidFill>
              <a:effectLst/>
              <a:latin typeface="+mn-lt"/>
              <a:ea typeface="+mn-ea"/>
              <a:cs typeface="+mn-cs"/>
            </a:rPr>
            <a:t>13</a:t>
          </a:r>
          <a:r>
            <a:rPr kumimoji="1" lang="ja-JP" altLang="ja-JP" sz="1050" kern="100" baseline="0">
              <a:solidFill>
                <a:schemeClr val="dk1"/>
              </a:solidFill>
              <a:effectLst/>
              <a:latin typeface="+mn-lt"/>
              <a:ea typeface="+mn-ea"/>
              <a:cs typeface="+mn-cs"/>
            </a:rPr>
            <a:t>・</a:t>
          </a:r>
          <a:r>
            <a:rPr kumimoji="1" lang="en-US" altLang="ja-JP" sz="1050" kern="100" baseline="0">
              <a:solidFill>
                <a:schemeClr val="dk1"/>
              </a:solidFill>
              <a:effectLst/>
              <a:latin typeface="+mn-lt"/>
              <a:ea typeface="+mn-ea"/>
              <a:cs typeface="+mn-cs"/>
            </a:rPr>
            <a:t>14</a:t>
          </a:r>
          <a:r>
            <a:rPr kumimoji="1" lang="ja-JP" altLang="ja-JP" sz="1050" kern="100" baseline="0">
              <a:solidFill>
                <a:schemeClr val="dk1"/>
              </a:solidFill>
              <a:effectLst/>
              <a:latin typeface="+mn-lt"/>
              <a:ea typeface="+mn-ea"/>
              <a:cs typeface="+mn-cs"/>
            </a:rPr>
            <a:t>年度に実施した病院建設事業補助（総事業費</a:t>
          </a:r>
          <a:r>
            <a:rPr kumimoji="1" lang="en-US" altLang="ja-JP" sz="1050" kern="100" baseline="0">
              <a:solidFill>
                <a:schemeClr val="dk1"/>
              </a:solidFill>
              <a:effectLst/>
              <a:latin typeface="+mn-lt"/>
              <a:ea typeface="+mn-ea"/>
              <a:cs typeface="+mn-cs"/>
            </a:rPr>
            <a:t>36</a:t>
          </a:r>
          <a:r>
            <a:rPr kumimoji="1" lang="ja-JP" altLang="ja-JP" sz="1050" kern="100" baseline="0">
              <a:solidFill>
                <a:schemeClr val="dk1"/>
              </a:solidFill>
              <a:effectLst/>
              <a:latin typeface="+mn-lt"/>
              <a:ea typeface="+mn-ea"/>
              <a:cs typeface="+mn-cs"/>
            </a:rPr>
            <a:t>億円、うち起債</a:t>
          </a:r>
          <a:r>
            <a:rPr kumimoji="1" lang="en-US" altLang="ja-JP" sz="1050" kern="100" baseline="0">
              <a:solidFill>
                <a:schemeClr val="dk1"/>
              </a:solidFill>
              <a:effectLst/>
              <a:latin typeface="+mn-lt"/>
              <a:ea typeface="+mn-ea"/>
              <a:cs typeface="+mn-cs"/>
            </a:rPr>
            <a:t>16</a:t>
          </a:r>
          <a:r>
            <a:rPr kumimoji="1" lang="ja-JP" altLang="ja-JP" sz="1050" kern="100" baseline="0">
              <a:solidFill>
                <a:schemeClr val="dk1"/>
              </a:solidFill>
              <a:effectLst/>
              <a:latin typeface="+mn-lt"/>
              <a:ea typeface="+mn-ea"/>
              <a:cs typeface="+mn-cs"/>
            </a:rPr>
            <a:t>億円）、弟子屈中学校、学校給食センター、道の駅整備等を行ったまちづくり整備事業（平成</a:t>
          </a:r>
          <a:r>
            <a:rPr kumimoji="1" lang="en-US" altLang="ja-JP" sz="1050" kern="100" baseline="0">
              <a:solidFill>
                <a:schemeClr val="dk1"/>
              </a:solidFill>
              <a:effectLst/>
              <a:latin typeface="+mn-lt"/>
              <a:ea typeface="+mn-ea"/>
              <a:cs typeface="+mn-cs"/>
            </a:rPr>
            <a:t>21</a:t>
          </a:r>
          <a:r>
            <a:rPr kumimoji="1" lang="ja-JP" altLang="ja-JP" sz="1050" kern="100" baseline="0">
              <a:solidFill>
                <a:schemeClr val="dk1"/>
              </a:solidFill>
              <a:effectLst/>
              <a:latin typeface="+mn-lt"/>
              <a:ea typeface="+mn-ea"/>
              <a:cs typeface="+mn-cs"/>
            </a:rPr>
            <a:t>・</a:t>
          </a:r>
          <a:r>
            <a:rPr kumimoji="1" lang="en-US" altLang="ja-JP" sz="1050" kern="100" baseline="0">
              <a:solidFill>
                <a:schemeClr val="dk1"/>
              </a:solidFill>
              <a:effectLst/>
              <a:latin typeface="+mn-lt"/>
              <a:ea typeface="+mn-ea"/>
              <a:cs typeface="+mn-cs"/>
            </a:rPr>
            <a:t>23</a:t>
          </a:r>
          <a:r>
            <a:rPr kumimoji="1" lang="ja-JP" altLang="ja-JP" sz="1050" kern="100" baseline="0">
              <a:solidFill>
                <a:schemeClr val="dk1"/>
              </a:solidFill>
              <a:effectLst/>
              <a:latin typeface="+mn-lt"/>
              <a:ea typeface="+mn-ea"/>
              <a:cs typeface="+mn-cs"/>
            </a:rPr>
            <a:t>年度　総事業費</a:t>
          </a:r>
          <a:r>
            <a:rPr kumimoji="1" lang="en-US" altLang="ja-JP" sz="1050" kern="100" baseline="0">
              <a:solidFill>
                <a:schemeClr val="dk1"/>
              </a:solidFill>
              <a:effectLst/>
              <a:latin typeface="+mn-lt"/>
              <a:ea typeface="+mn-ea"/>
              <a:cs typeface="+mn-cs"/>
            </a:rPr>
            <a:t>14</a:t>
          </a:r>
          <a:r>
            <a:rPr kumimoji="1" lang="ja-JP" altLang="ja-JP" sz="1050" kern="100" baseline="0">
              <a:solidFill>
                <a:schemeClr val="dk1"/>
              </a:solidFill>
              <a:effectLst/>
              <a:latin typeface="+mn-lt"/>
              <a:ea typeface="+mn-ea"/>
              <a:cs typeface="+mn-cs"/>
            </a:rPr>
            <a:t>億円、うち起債</a:t>
          </a:r>
          <a:r>
            <a:rPr kumimoji="1" lang="en-US" altLang="ja-JP" sz="1050" kern="100" baseline="0">
              <a:solidFill>
                <a:schemeClr val="dk1"/>
              </a:solidFill>
              <a:effectLst/>
              <a:latin typeface="+mn-lt"/>
              <a:ea typeface="+mn-ea"/>
              <a:cs typeface="+mn-cs"/>
            </a:rPr>
            <a:t>8</a:t>
          </a:r>
          <a:r>
            <a:rPr kumimoji="1" lang="ja-JP" altLang="ja-JP" sz="1050" kern="100" baseline="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老人ホーム移転改築事業（平成</a:t>
          </a:r>
          <a:r>
            <a:rPr kumimoji="1" lang="en-US" altLang="ja-JP" sz="1050" kern="100" baseline="0">
              <a:solidFill>
                <a:schemeClr val="dk1"/>
              </a:solidFill>
              <a:effectLst/>
              <a:latin typeface="+mn-lt"/>
              <a:ea typeface="+mn-ea"/>
              <a:cs typeface="+mn-cs"/>
            </a:rPr>
            <a:t>25</a:t>
          </a:r>
          <a:r>
            <a:rPr kumimoji="1" lang="ja-JP" altLang="ja-JP" sz="1050" kern="100" baseline="0">
              <a:solidFill>
                <a:schemeClr val="dk1"/>
              </a:solidFill>
              <a:effectLst/>
              <a:latin typeface="+mn-lt"/>
              <a:ea typeface="+mn-ea"/>
              <a:cs typeface="+mn-cs"/>
            </a:rPr>
            <a:t>・</a:t>
          </a:r>
          <a:r>
            <a:rPr kumimoji="1" lang="en-US" altLang="ja-JP" sz="1050" kern="100" baseline="0">
              <a:solidFill>
                <a:schemeClr val="dk1"/>
              </a:solidFill>
              <a:effectLst/>
              <a:latin typeface="+mn-lt"/>
              <a:ea typeface="+mn-ea"/>
              <a:cs typeface="+mn-cs"/>
            </a:rPr>
            <a:t>26</a:t>
          </a:r>
          <a:r>
            <a:rPr kumimoji="1" lang="ja-JP" altLang="ja-JP" sz="1050" kern="100" baseline="0">
              <a:solidFill>
                <a:schemeClr val="dk1"/>
              </a:solidFill>
              <a:effectLst/>
              <a:latin typeface="+mn-lt"/>
              <a:ea typeface="+mn-ea"/>
              <a:cs typeface="+mn-cs"/>
            </a:rPr>
            <a:t>年度、総事業費</a:t>
          </a:r>
          <a:r>
            <a:rPr kumimoji="1" lang="en-US" altLang="ja-JP" sz="1050" kern="100" baseline="0">
              <a:solidFill>
                <a:schemeClr val="dk1"/>
              </a:solidFill>
              <a:effectLst/>
              <a:latin typeface="+mn-lt"/>
              <a:ea typeface="+mn-ea"/>
              <a:cs typeface="+mn-cs"/>
            </a:rPr>
            <a:t>30</a:t>
          </a:r>
          <a:r>
            <a:rPr kumimoji="1" lang="ja-JP" altLang="ja-JP" sz="1050" kern="100" baseline="0">
              <a:solidFill>
                <a:schemeClr val="dk1"/>
              </a:solidFill>
              <a:effectLst/>
              <a:latin typeface="+mn-lt"/>
              <a:ea typeface="+mn-ea"/>
              <a:cs typeface="+mn-cs"/>
            </a:rPr>
            <a:t>億円、うち起債</a:t>
          </a:r>
          <a:r>
            <a:rPr kumimoji="1" lang="en-US" altLang="ja-JP" sz="1050" kern="100" baseline="0">
              <a:solidFill>
                <a:schemeClr val="dk1"/>
              </a:solidFill>
              <a:effectLst/>
              <a:latin typeface="+mn-lt"/>
              <a:ea typeface="+mn-ea"/>
              <a:cs typeface="+mn-cs"/>
            </a:rPr>
            <a:t>25</a:t>
          </a:r>
          <a:r>
            <a:rPr kumimoji="1" lang="ja-JP" altLang="ja-JP" sz="1050" kern="100" baseline="0">
              <a:solidFill>
                <a:schemeClr val="dk1"/>
              </a:solidFill>
              <a:effectLst/>
              <a:latin typeface="+mn-lt"/>
              <a:ea typeface="+mn-ea"/>
              <a:cs typeface="+mn-cs"/>
            </a:rPr>
            <a:t>億円）や消防庁舎改築事業（</a:t>
          </a:r>
          <a:r>
            <a:rPr kumimoji="1" lang="en-US" altLang="ja-JP" sz="1050" kern="100" baseline="0">
              <a:solidFill>
                <a:schemeClr val="dk1"/>
              </a:solidFill>
              <a:effectLst/>
              <a:latin typeface="+mn-lt"/>
              <a:ea typeface="+mn-ea"/>
              <a:cs typeface="+mn-cs"/>
            </a:rPr>
            <a:t>H28</a:t>
          </a:r>
          <a:r>
            <a:rPr kumimoji="1" lang="ja-JP" altLang="ja-JP" sz="1050" kern="100" baseline="0">
              <a:solidFill>
                <a:schemeClr val="dk1"/>
              </a:solidFill>
              <a:effectLst/>
              <a:latin typeface="+mn-lt"/>
              <a:ea typeface="+mn-ea"/>
              <a:cs typeface="+mn-cs"/>
            </a:rPr>
            <a:t>年度事業費</a:t>
          </a:r>
          <a:r>
            <a:rPr kumimoji="1" lang="en-US" altLang="ja-JP" sz="1050" kern="100" baseline="0">
              <a:solidFill>
                <a:schemeClr val="dk1"/>
              </a:solidFill>
              <a:effectLst/>
              <a:latin typeface="+mn-lt"/>
              <a:ea typeface="+mn-ea"/>
              <a:cs typeface="+mn-cs"/>
            </a:rPr>
            <a:t>12</a:t>
          </a:r>
          <a:r>
            <a:rPr kumimoji="1" lang="ja-JP" altLang="ja-JP" sz="1050" kern="100" baseline="0">
              <a:solidFill>
                <a:schemeClr val="dk1"/>
              </a:solidFill>
              <a:effectLst/>
              <a:latin typeface="+mn-lt"/>
              <a:ea typeface="+mn-ea"/>
              <a:cs typeface="+mn-cs"/>
            </a:rPr>
            <a:t>億、うち起債</a:t>
          </a:r>
          <a:r>
            <a:rPr kumimoji="1" lang="en-US" altLang="ja-JP" sz="1050" kern="100" baseline="0">
              <a:solidFill>
                <a:schemeClr val="dk1"/>
              </a:solidFill>
              <a:effectLst/>
              <a:latin typeface="+mn-lt"/>
              <a:ea typeface="+mn-ea"/>
              <a:cs typeface="+mn-cs"/>
            </a:rPr>
            <a:t>9</a:t>
          </a:r>
          <a:r>
            <a:rPr kumimoji="1" lang="ja-JP" altLang="ja-JP" sz="1050" kern="100" baseline="0">
              <a:solidFill>
                <a:schemeClr val="dk1"/>
              </a:solidFill>
              <a:effectLst/>
              <a:latin typeface="+mn-lt"/>
              <a:ea typeface="+mn-ea"/>
              <a:cs typeface="+mn-cs"/>
            </a:rPr>
            <a:t>億）などにより再び比率が上昇した。今後は公共施設等の統廃合や除却を検討しなければならなく、適正な事業実施をはかり財政の健全化に努める。</a:t>
          </a:r>
          <a:endParaRPr lang="ja-JP" altLang="ja-JP" sz="1400" kern="100" baseline="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83210</xdr:rowOff>
    </xdr:from>
    <xdr:to>
      <xdr:col>81</xdr:col>
      <xdr:colOff>44450</xdr:colOff>
      <xdr:row>22</xdr:row>
      <xdr:rowOff>16967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83660"/>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126644</xdr:rowOff>
    </xdr:from>
    <xdr:to>
      <xdr:col>77</xdr:col>
      <xdr:colOff>44450</xdr:colOff>
      <xdr:row>22</xdr:row>
      <xdr:rowOff>16967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727094"/>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126644</xdr:rowOff>
    </xdr:from>
    <xdr:to>
      <xdr:col>72</xdr:col>
      <xdr:colOff>203200</xdr:colOff>
      <xdr:row>21</xdr:row>
      <xdr:rowOff>168148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2709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75489</xdr:rowOff>
    </xdr:from>
    <xdr:to>
      <xdr:col>68</xdr:col>
      <xdr:colOff>152400</xdr:colOff>
      <xdr:row>21</xdr:row>
      <xdr:rowOff>168148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75939"/>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32410</xdr:rowOff>
    </xdr:from>
    <xdr:to>
      <xdr:col>81</xdr:col>
      <xdr:colOff>95250</xdr:colOff>
      <xdr:row>21</xdr:row>
      <xdr:rowOff>134010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4487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137617</xdr:rowOff>
    </xdr:from>
    <xdr:to>
      <xdr:col>77</xdr:col>
      <xdr:colOff>95250</xdr:colOff>
      <xdr:row>22</xdr:row>
      <xdr:rowOff>67767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52544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2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75844</xdr:rowOff>
    </xdr:from>
    <xdr:to>
      <xdr:col>73</xdr:col>
      <xdr:colOff>44450</xdr:colOff>
      <xdr:row>22</xdr:row>
      <xdr:rowOff>5994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162221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117348</xdr:rowOff>
    </xdr:from>
    <xdr:to>
      <xdr:col>68</xdr:col>
      <xdr:colOff>203200</xdr:colOff>
      <xdr:row>22</xdr:row>
      <xdr:rowOff>47498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32275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24689</xdr:rowOff>
    </xdr:from>
    <xdr:to>
      <xdr:col>64</xdr:col>
      <xdr:colOff>152400</xdr:colOff>
      <xdr:row>21</xdr:row>
      <xdr:rowOff>126289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111066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類似団体平均と比較すると、人件費に係る経常収支比率は若干低くなっているが、要因としては特別職給与▲</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独自削減によるものと、退職者の一部不補充などによるものである。人事院勧告に基づく給与改定等により人件費の比率は増加したが、事務事業の民間委託、指定管理者制度、退職者一部不補充を継続し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高くなっている。委託業務の見直しによる民営化、指定管理者制度導入による経費削減などにより、改善を図っているが人件費や物価上昇の影響等により昨年と比較し高くなっている。今後は類似団体平均程度に近づくよう民間で実施可能な事業については、指定管理者制度の導入などにより委託を進め、コストの低減を図っ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24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8244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16</xdr:row>
      <xdr:rowOff>167005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904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138430</xdr:rowOff>
    </xdr:from>
    <xdr:to>
      <xdr:col>69</xdr:col>
      <xdr:colOff>92075</xdr:colOff>
      <xdr:row>16</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81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64770</xdr:rowOff>
    </xdr:from>
    <xdr:to>
      <xdr:col>82</xdr:col>
      <xdr:colOff>158750</xdr:colOff>
      <xdr:row>16</xdr:row>
      <xdr:rowOff>166370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36847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116205</xdr:rowOff>
    </xdr:from>
    <xdr:to>
      <xdr:col>69</xdr:col>
      <xdr:colOff>142875</xdr:colOff>
      <xdr:row>17</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31132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87630</xdr:rowOff>
    </xdr:from>
    <xdr:to>
      <xdr:col>65</xdr:col>
      <xdr:colOff>53975</xdr:colOff>
      <xdr:row>17</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同水準となっており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養護老人ホーム運営や町独自の福祉サービス</a:t>
          </a:r>
          <a:r>
            <a:rPr kumimoji="1" lang="ja-JP" altLang="en-US" sz="1100">
              <a:solidFill>
                <a:schemeClr val="dk1"/>
              </a:solidFill>
              <a:effectLst/>
              <a:latin typeface="+mn-lt"/>
              <a:ea typeface="+mn-ea"/>
              <a:cs typeface="+mn-cs"/>
            </a:rPr>
            <a:t>の充実、</a:t>
          </a:r>
          <a:r>
            <a:rPr kumimoji="1" lang="ja-JP" altLang="ja-JP" sz="1100">
              <a:solidFill>
                <a:schemeClr val="dk1"/>
              </a:solidFill>
              <a:effectLst/>
              <a:latin typeface="+mn-lt"/>
              <a:ea typeface="+mn-ea"/>
              <a:cs typeface="+mn-cs"/>
            </a:rPr>
            <a:t>在宅福祉サービスや障がい者の自立支援に関するもの</a:t>
          </a:r>
          <a:r>
            <a:rPr kumimoji="1" lang="ja-JP" altLang="en-US" sz="1100">
              <a:solidFill>
                <a:schemeClr val="dk1"/>
              </a:solidFill>
              <a:effectLst/>
              <a:latin typeface="+mn-lt"/>
              <a:ea typeface="+mn-ea"/>
              <a:cs typeface="+mn-cs"/>
            </a:rPr>
            <a:t>を継続して水準</a:t>
          </a:r>
          <a:r>
            <a:rPr kumimoji="1" lang="ja-JP" altLang="ja-JP" sz="1100">
              <a:solidFill>
                <a:schemeClr val="dk1"/>
              </a:solidFill>
              <a:effectLst/>
              <a:latin typeface="+mn-lt"/>
              <a:ea typeface="+mn-ea"/>
              <a:cs typeface="+mn-cs"/>
            </a:rPr>
            <a:t>の低下を招かぬよう配慮し</a:t>
          </a:r>
          <a:r>
            <a:rPr kumimoji="1" lang="ja-JP" altLang="en-US" sz="1100">
              <a:solidFill>
                <a:schemeClr val="dk1"/>
              </a:solidFill>
              <a:effectLst/>
              <a:latin typeface="+mn-lt"/>
              <a:ea typeface="+mn-ea"/>
              <a:cs typeface="+mn-cs"/>
            </a:rPr>
            <a:t>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65278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78994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495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5087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55</xdr:row>
      <xdr:rowOff>156718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81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xdr:rowOff>
    </xdr:from>
    <xdr:to>
      <xdr:col>82</xdr:col>
      <xdr:colOff>158750</xdr:colOff>
      <xdr:row>55</xdr:row>
      <xdr:rowOff>106934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21861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前年度とほぼ横ばいの比率であるが、今後については各種団体への補助金について事務事業評価により適正かつ明確な基準で見直しや廃止を行い、適切な財政運営に努める。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高くなっているが、要因としては過去の病院、学校建設及び養護老人ホーム移転改築事業の起債償還開始等によるものである。さらに、公営企業債の元利償還金など公債費に類似した経費を合わせると、公債費の負担は非常に大きいものとなっており、今後においても公営住宅建替事業、消防庁舎改築事業等の大型事業により比率の上昇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507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134620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0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229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102870</xdr:rowOff>
    </xdr:from>
    <xdr:to>
      <xdr:col>24</xdr:col>
      <xdr:colOff>76200</xdr:colOff>
      <xdr:row>79</xdr:row>
      <xdr:rowOff>33020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この経費については、類似団体平均・全国平均ともに下回っており、各種経費の節減を徹底し同水準の維持に努める。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34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34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25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43180</xdr:rowOff>
    </xdr:from>
    <xdr:to>
      <xdr:col>69</xdr:col>
      <xdr:colOff>92075</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44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111777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46865</xdr:rowOff>
    </xdr:from>
    <xdr:to>
      <xdr:col>29</xdr:col>
      <xdr:colOff>127000</xdr:colOff>
      <xdr:row>13</xdr:row>
      <xdr:rowOff>68353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3340"/>
          <a:ext cx="6477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68353</xdr:rowOff>
    </xdr:from>
    <xdr:to>
      <xdr:col>26</xdr:col>
      <xdr:colOff>50800</xdr:colOff>
      <xdr:row>13</xdr:row>
      <xdr:rowOff>109355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44828"/>
          <a:ext cx="698500" cy="4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72953</xdr:rowOff>
    </xdr:from>
    <xdr:to>
      <xdr:col>22</xdr:col>
      <xdr:colOff>114300</xdr:colOff>
      <xdr:row>13</xdr:row>
      <xdr:rowOff>109355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49428"/>
          <a:ext cx="698500" cy="3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65052</xdr:rowOff>
    </xdr:from>
    <xdr:to>
      <xdr:col>18</xdr:col>
      <xdr:colOff>177800</xdr:colOff>
      <xdr:row>13</xdr:row>
      <xdr:rowOff>72953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341527"/>
          <a:ext cx="698500" cy="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167515</xdr:rowOff>
    </xdr:from>
    <xdr:to>
      <xdr:col>29</xdr:col>
      <xdr:colOff>177800</xdr:colOff>
      <xdr:row>13</xdr:row>
      <xdr:rowOff>97665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12592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1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17553</xdr:rowOff>
    </xdr:from>
    <xdr:to>
      <xdr:col>26</xdr:col>
      <xdr:colOff>101600</xdr:colOff>
      <xdr:row>13</xdr:row>
      <xdr:rowOff>119153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9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129330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6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58555</xdr:rowOff>
    </xdr:from>
    <xdr:to>
      <xdr:col>22</xdr:col>
      <xdr:colOff>165100</xdr:colOff>
      <xdr:row>13</xdr:row>
      <xdr:rowOff>160155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3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170332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22153</xdr:rowOff>
    </xdr:from>
    <xdr:to>
      <xdr:col>19</xdr:col>
      <xdr:colOff>38100</xdr:colOff>
      <xdr:row>13</xdr:row>
      <xdr:rowOff>123753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9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133930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14252</xdr:rowOff>
    </xdr:from>
    <xdr:to>
      <xdr:col>15</xdr:col>
      <xdr:colOff>101600</xdr:colOff>
      <xdr:row>13</xdr:row>
      <xdr:rowOff>115852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9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126029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281289</xdr:rowOff>
    </xdr:from>
    <xdr:to>
      <xdr:col>29</xdr:col>
      <xdr:colOff>127000</xdr:colOff>
      <xdr:row>34</xdr:row>
      <xdr:rowOff>41096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205839"/>
          <a:ext cx="647700" cy="10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41096</xdr:rowOff>
    </xdr:from>
    <xdr:to>
      <xdr:col>26</xdr:col>
      <xdr:colOff>50800</xdr:colOff>
      <xdr:row>34</xdr:row>
      <xdr:rowOff>264030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308546"/>
          <a:ext cx="698500" cy="22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223175</xdr:rowOff>
    </xdr:from>
    <xdr:to>
      <xdr:col>22</xdr:col>
      <xdr:colOff>114300</xdr:colOff>
      <xdr:row>34</xdr:row>
      <xdr:rowOff>264030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90625"/>
          <a:ext cx="698500" cy="4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223175</xdr:rowOff>
    </xdr:from>
    <xdr:to>
      <xdr:col>18</xdr:col>
      <xdr:colOff>177800</xdr:colOff>
      <xdr:row>34</xdr:row>
      <xdr:rowOff>308623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90625"/>
          <a:ext cx="698500" cy="8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230489</xdr:rowOff>
    </xdr:from>
    <xdr:to>
      <xdr:col>29</xdr:col>
      <xdr:colOff>177800</xdr:colOff>
      <xdr:row>33</xdr:row>
      <xdr:rowOff>332089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15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177166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333196</xdr:rowOff>
    </xdr:from>
    <xdr:to>
      <xdr:col>26</xdr:col>
      <xdr:colOff>101600</xdr:colOff>
      <xdr:row>34</xdr:row>
      <xdr:rowOff>91896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102073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2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213229</xdr:rowOff>
    </xdr:from>
    <xdr:to>
      <xdr:col>22</xdr:col>
      <xdr:colOff>165100</xdr:colOff>
      <xdr:row>34</xdr:row>
      <xdr:rowOff>314829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8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325006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172375</xdr:rowOff>
    </xdr:from>
    <xdr:to>
      <xdr:col>19</xdr:col>
      <xdr:colOff>38100</xdr:colOff>
      <xdr:row>34</xdr:row>
      <xdr:rowOff>273976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398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284152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257823</xdr:rowOff>
    </xdr:from>
    <xdr:to>
      <xdr:col>15</xdr:col>
      <xdr:colOff>101600</xdr:colOff>
      <xdr:row>35</xdr:row>
      <xdr:rowOff>16523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65460</xdr:rowOff>
    </xdr:from>
    <xdr:to>
      <xdr:col>24</xdr:col>
      <xdr:colOff>63500</xdr:colOff>
      <xdr:row>32</xdr:row>
      <xdr:rowOff>137479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1860"/>
          <a:ext cx="838200" cy="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137479</xdr:rowOff>
    </xdr:from>
    <xdr:to>
      <xdr:col>19</xdr:col>
      <xdr:colOff>177800</xdr:colOff>
      <xdr:row>32</xdr:row>
      <xdr:rowOff>168613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23879"/>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168449</xdr:rowOff>
    </xdr:from>
    <xdr:to>
      <xdr:col>15</xdr:col>
      <xdr:colOff>50800</xdr:colOff>
      <xdr:row>32</xdr:row>
      <xdr:rowOff>168613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5484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168449</xdr:rowOff>
    </xdr:from>
    <xdr:to>
      <xdr:col>10</xdr:col>
      <xdr:colOff>114300</xdr:colOff>
      <xdr:row>33</xdr:row>
      <xdr:rowOff>9518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54849"/>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14660</xdr:rowOff>
    </xdr:from>
    <xdr:to>
      <xdr:col>24</xdr:col>
      <xdr:colOff>114300</xdr:colOff>
      <xdr:row>32</xdr:row>
      <xdr:rowOff>116260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37537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86679</xdr:rowOff>
    </xdr:from>
    <xdr:to>
      <xdr:col>20</xdr:col>
      <xdr:colOff>38100</xdr:colOff>
      <xdr:row>33</xdr:row>
      <xdr:rowOff>16829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33356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117813</xdr:rowOff>
    </xdr:from>
    <xdr:to>
      <xdr:col>15</xdr:col>
      <xdr:colOff>101600</xdr:colOff>
      <xdr:row>33</xdr:row>
      <xdr:rowOff>47963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64490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117649</xdr:rowOff>
    </xdr:from>
    <xdr:to>
      <xdr:col>10</xdr:col>
      <xdr:colOff>165100</xdr:colOff>
      <xdr:row>33</xdr:row>
      <xdr:rowOff>47799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64326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7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130168</xdr:rowOff>
    </xdr:from>
    <xdr:to>
      <xdr:col>6</xdr:col>
      <xdr:colOff>38100</xdr:colOff>
      <xdr:row>33</xdr:row>
      <xdr:rowOff>60318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76845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101885</xdr:rowOff>
    </xdr:from>
    <xdr:to>
      <xdr:col>24</xdr:col>
      <xdr:colOff>63500</xdr:colOff>
      <xdr:row>53</xdr:row>
      <xdr:rowOff>91973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845835"/>
          <a:ext cx="838200" cy="3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62588</xdr:rowOff>
    </xdr:from>
    <xdr:to>
      <xdr:col>19</xdr:col>
      <xdr:colOff>177800</xdr:colOff>
      <xdr:row>53</xdr:row>
      <xdr:rowOff>91973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149438"/>
          <a:ext cx="8890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62588</xdr:rowOff>
    </xdr:from>
    <xdr:to>
      <xdr:col>15</xdr:col>
      <xdr:colOff>50800</xdr:colOff>
      <xdr:row>54</xdr:row>
      <xdr:rowOff>79345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149438"/>
          <a:ext cx="889000" cy="1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79345</xdr:rowOff>
    </xdr:from>
    <xdr:to>
      <xdr:col>10</xdr:col>
      <xdr:colOff>114300</xdr:colOff>
      <xdr:row>54</xdr:row>
      <xdr:rowOff>100957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337645"/>
          <a:ext cx="889000" cy="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51085</xdr:rowOff>
    </xdr:from>
    <xdr:to>
      <xdr:col>24</xdr:col>
      <xdr:colOff>114300</xdr:colOff>
      <xdr:row>51</xdr:row>
      <xdr:rowOff>152685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73962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6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41173</xdr:rowOff>
    </xdr:from>
    <xdr:to>
      <xdr:col>20</xdr:col>
      <xdr:colOff>38100</xdr:colOff>
      <xdr:row>53</xdr:row>
      <xdr:rowOff>142773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159300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9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11788</xdr:rowOff>
    </xdr:from>
    <xdr:to>
      <xdr:col>15</xdr:col>
      <xdr:colOff>101600</xdr:colOff>
      <xdr:row>53</xdr:row>
      <xdr:rowOff>113388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0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129915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8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28545</xdr:rowOff>
    </xdr:from>
    <xdr:to>
      <xdr:col>10</xdr:col>
      <xdr:colOff>165100</xdr:colOff>
      <xdr:row>54</xdr:row>
      <xdr:rowOff>130145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2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146672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0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50157</xdr:rowOff>
    </xdr:from>
    <xdr:to>
      <xdr:col>6</xdr:col>
      <xdr:colOff>38100</xdr:colOff>
      <xdr:row>54</xdr:row>
      <xdr:rowOff>151757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168284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08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60223</xdr:rowOff>
    </xdr:from>
    <xdr:to>
      <xdr:col>24</xdr:col>
      <xdr:colOff>63500</xdr:colOff>
      <xdr:row>73</xdr:row>
      <xdr:rowOff>164884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576073"/>
          <a:ext cx="8382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158636</xdr:rowOff>
    </xdr:from>
    <xdr:to>
      <xdr:col>19</xdr:col>
      <xdr:colOff>177800</xdr:colOff>
      <xdr:row>73</xdr:row>
      <xdr:rowOff>164884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674486"/>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113259</xdr:rowOff>
    </xdr:from>
    <xdr:to>
      <xdr:col>15</xdr:col>
      <xdr:colOff>50800</xdr:colOff>
      <xdr:row>73</xdr:row>
      <xdr:rowOff>158636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62910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90322</xdr:rowOff>
    </xdr:from>
    <xdr:to>
      <xdr:col>10</xdr:col>
      <xdr:colOff>114300</xdr:colOff>
      <xdr:row>73</xdr:row>
      <xdr:rowOff>113259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606172"/>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9423</xdr:rowOff>
    </xdr:from>
    <xdr:to>
      <xdr:col>24</xdr:col>
      <xdr:colOff>114300</xdr:colOff>
      <xdr:row>73</xdr:row>
      <xdr:rowOff>111023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32300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114084</xdr:rowOff>
    </xdr:from>
    <xdr:to>
      <xdr:col>20</xdr:col>
      <xdr:colOff>38100</xdr:colOff>
      <xdr:row>74</xdr:row>
      <xdr:rowOff>44234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60761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4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107836</xdr:rowOff>
    </xdr:from>
    <xdr:to>
      <xdr:col>15</xdr:col>
      <xdr:colOff>101600</xdr:colOff>
      <xdr:row>74</xdr:row>
      <xdr:rowOff>37986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54513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3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62459</xdr:rowOff>
    </xdr:from>
    <xdr:to>
      <xdr:col>10</xdr:col>
      <xdr:colOff>165100</xdr:colOff>
      <xdr:row>73</xdr:row>
      <xdr:rowOff>164059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5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9136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3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39522</xdr:rowOff>
    </xdr:from>
    <xdr:to>
      <xdr:col>6</xdr:col>
      <xdr:colOff>38100</xdr:colOff>
      <xdr:row>73</xdr:row>
      <xdr:rowOff>141122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5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157649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3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107645</xdr:rowOff>
    </xdr:from>
    <xdr:to>
      <xdr:col>24</xdr:col>
      <xdr:colOff>63500</xdr:colOff>
      <xdr:row>93</xdr:row>
      <xdr:rowOff>139661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52495"/>
          <a:ext cx="8382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135889</xdr:rowOff>
    </xdr:from>
    <xdr:to>
      <xdr:col>19</xdr:col>
      <xdr:colOff>177800</xdr:colOff>
      <xdr:row>93</xdr:row>
      <xdr:rowOff>139661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08073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135889</xdr:rowOff>
    </xdr:from>
    <xdr:to>
      <xdr:col>15</xdr:col>
      <xdr:colOff>50800</xdr:colOff>
      <xdr:row>93</xdr:row>
      <xdr:rowOff>150254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8073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150254</xdr:rowOff>
    </xdr:from>
    <xdr:to>
      <xdr:col>10</xdr:col>
      <xdr:colOff>114300</xdr:colOff>
      <xdr:row>94</xdr:row>
      <xdr:rowOff>45669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95104"/>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56845</xdr:rowOff>
    </xdr:from>
    <xdr:to>
      <xdr:col>24</xdr:col>
      <xdr:colOff>114300</xdr:colOff>
      <xdr:row>93</xdr:row>
      <xdr:rowOff>158445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79722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88861</xdr:rowOff>
    </xdr:from>
    <xdr:to>
      <xdr:col>20</xdr:col>
      <xdr:colOff>38100</xdr:colOff>
      <xdr:row>94</xdr:row>
      <xdr:rowOff>19011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35538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0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85089</xdr:rowOff>
    </xdr:from>
    <xdr:to>
      <xdr:col>15</xdr:col>
      <xdr:colOff>101600</xdr:colOff>
      <xdr:row>94</xdr:row>
      <xdr:rowOff>15239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31766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99454</xdr:rowOff>
    </xdr:from>
    <xdr:to>
      <xdr:col>10</xdr:col>
      <xdr:colOff>165100</xdr:colOff>
      <xdr:row>94</xdr:row>
      <xdr:rowOff>29604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46131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166319</xdr:rowOff>
    </xdr:from>
    <xdr:to>
      <xdr:col>6</xdr:col>
      <xdr:colOff>38100</xdr:colOff>
      <xdr:row>94</xdr:row>
      <xdr:rowOff>96469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112996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58579</xdr:rowOff>
    </xdr:from>
    <xdr:to>
      <xdr:col>55</xdr:col>
      <xdr:colOff>0</xdr:colOff>
      <xdr:row>34</xdr:row>
      <xdr:rowOff>11487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716429"/>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133798</xdr:rowOff>
    </xdr:from>
    <xdr:to>
      <xdr:col>50</xdr:col>
      <xdr:colOff>114300</xdr:colOff>
      <xdr:row>34</xdr:row>
      <xdr:rowOff>11487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620198"/>
          <a:ext cx="889000" cy="2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133798</xdr:rowOff>
    </xdr:from>
    <xdr:to>
      <xdr:col>45</xdr:col>
      <xdr:colOff>177800</xdr:colOff>
      <xdr:row>33</xdr:row>
      <xdr:rowOff>81659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620198"/>
          <a:ext cx="889000" cy="1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81659</xdr:rowOff>
    </xdr:from>
    <xdr:to>
      <xdr:col>41</xdr:col>
      <xdr:colOff>50800</xdr:colOff>
      <xdr:row>34</xdr:row>
      <xdr:rowOff>85933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739509"/>
          <a:ext cx="889000" cy="1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7779</xdr:rowOff>
    </xdr:from>
    <xdr:to>
      <xdr:col>55</xdr:col>
      <xdr:colOff>50800</xdr:colOff>
      <xdr:row>33</xdr:row>
      <xdr:rowOff>109379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6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30656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51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132137</xdr:rowOff>
    </xdr:from>
    <xdr:to>
      <xdr:col>50</xdr:col>
      <xdr:colOff>165100</xdr:colOff>
      <xdr:row>34</xdr:row>
      <xdr:rowOff>62287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78814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82998</xdr:rowOff>
    </xdr:from>
    <xdr:to>
      <xdr:col>46</xdr:col>
      <xdr:colOff>38100</xdr:colOff>
      <xdr:row>33</xdr:row>
      <xdr:rowOff>13148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5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29675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34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30859</xdr:rowOff>
    </xdr:from>
    <xdr:to>
      <xdr:col>41</xdr:col>
      <xdr:colOff>101600</xdr:colOff>
      <xdr:row>33</xdr:row>
      <xdr:rowOff>132459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6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148986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4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35133</xdr:rowOff>
    </xdr:from>
    <xdr:to>
      <xdr:col>36</xdr:col>
      <xdr:colOff>165100</xdr:colOff>
      <xdr:row>34</xdr:row>
      <xdr:rowOff>136733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153260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63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99369</xdr:rowOff>
    </xdr:from>
    <xdr:to>
      <xdr:col>55</xdr:col>
      <xdr:colOff>0</xdr:colOff>
      <xdr:row>58</xdr:row>
      <xdr:rowOff>121186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3469"/>
          <a:ext cx="8382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99369</xdr:rowOff>
    </xdr:from>
    <xdr:to>
      <xdr:col>50</xdr:col>
      <xdr:colOff>114300</xdr:colOff>
      <xdr:row>58</xdr:row>
      <xdr:rowOff>100193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3469"/>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92519</xdr:rowOff>
    </xdr:from>
    <xdr:to>
      <xdr:col>45</xdr:col>
      <xdr:colOff>177800</xdr:colOff>
      <xdr:row>58</xdr:row>
      <xdr:rowOff>100193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3661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82690</xdr:rowOff>
    </xdr:from>
    <xdr:to>
      <xdr:col>41</xdr:col>
      <xdr:colOff>50800</xdr:colOff>
      <xdr:row>58</xdr:row>
      <xdr:rowOff>92519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679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70386</xdr:rowOff>
    </xdr:from>
    <xdr:to>
      <xdr:col>55</xdr:col>
      <xdr:colOff>50800</xdr:colOff>
      <xdr:row>59</xdr:row>
      <xdr:rowOff>536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48569</xdr:rowOff>
    </xdr:from>
    <xdr:to>
      <xdr:col>50</xdr:col>
      <xdr:colOff>165100</xdr:colOff>
      <xdr:row>58</xdr:row>
      <xdr:rowOff>150169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166696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49393</xdr:rowOff>
    </xdr:from>
    <xdr:to>
      <xdr:col>46</xdr:col>
      <xdr:colOff>38100</xdr:colOff>
      <xdr:row>58</xdr:row>
      <xdr:rowOff>150993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167520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41719</xdr:rowOff>
    </xdr:from>
    <xdr:to>
      <xdr:col>41</xdr:col>
      <xdr:colOff>101600</xdr:colOff>
      <xdr:row>58</xdr:row>
      <xdr:rowOff>143319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159846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31890</xdr:rowOff>
    </xdr:from>
    <xdr:to>
      <xdr:col>36</xdr:col>
      <xdr:colOff>165100</xdr:colOff>
      <xdr:row>58</xdr:row>
      <xdr:rowOff>133490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150017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92979</xdr:rowOff>
    </xdr:from>
    <xdr:to>
      <xdr:col>55</xdr:col>
      <xdr:colOff>0</xdr:colOff>
      <xdr:row>79</xdr:row>
      <xdr:rowOff>94831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37529"/>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90088</xdr:rowOff>
    </xdr:from>
    <xdr:to>
      <xdr:col>50</xdr:col>
      <xdr:colOff>114300</xdr:colOff>
      <xdr:row>79</xdr:row>
      <xdr:rowOff>94831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34638"/>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89565</xdr:rowOff>
    </xdr:from>
    <xdr:to>
      <xdr:col>45</xdr:col>
      <xdr:colOff>177800</xdr:colOff>
      <xdr:row>79</xdr:row>
      <xdr:rowOff>90088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34115"/>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89565</xdr:rowOff>
    </xdr:from>
    <xdr:to>
      <xdr:col>41</xdr:col>
      <xdr:colOff>50800</xdr:colOff>
      <xdr:row>79</xdr:row>
      <xdr:rowOff>92773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634115"/>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42179</xdr:rowOff>
    </xdr:from>
    <xdr:to>
      <xdr:col>55</xdr:col>
      <xdr:colOff>50800</xdr:colOff>
      <xdr:row>79</xdr:row>
      <xdr:rowOff>143779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44031</xdr:rowOff>
    </xdr:from>
    <xdr:to>
      <xdr:col>50</xdr:col>
      <xdr:colOff>165100</xdr:colOff>
      <xdr:row>79</xdr:row>
      <xdr:rowOff>145631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136758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39288</xdr:rowOff>
    </xdr:from>
    <xdr:to>
      <xdr:col>46</xdr:col>
      <xdr:colOff>38100</xdr:colOff>
      <xdr:row>79</xdr:row>
      <xdr:rowOff>140888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132015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38765</xdr:rowOff>
    </xdr:from>
    <xdr:to>
      <xdr:col>41</xdr:col>
      <xdr:colOff>101600</xdr:colOff>
      <xdr:row>79</xdr:row>
      <xdr:rowOff>140365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131492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7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41973</xdr:rowOff>
    </xdr:from>
    <xdr:to>
      <xdr:col>36</xdr:col>
      <xdr:colOff>165100</xdr:colOff>
      <xdr:row>79</xdr:row>
      <xdr:rowOff>143573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134700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7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113100</xdr:rowOff>
    </xdr:from>
    <xdr:to>
      <xdr:col>55</xdr:col>
      <xdr:colOff>0</xdr:colOff>
      <xdr:row>96</xdr:row>
      <xdr:rowOff>100431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00850"/>
          <a:ext cx="838200" cy="1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113100</xdr:rowOff>
    </xdr:from>
    <xdr:to>
      <xdr:col>50</xdr:col>
      <xdr:colOff>114300</xdr:colOff>
      <xdr:row>95</xdr:row>
      <xdr:rowOff>154874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00850"/>
          <a:ext cx="889000" cy="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95315</xdr:rowOff>
    </xdr:from>
    <xdr:to>
      <xdr:col>45</xdr:col>
      <xdr:colOff>177800</xdr:colOff>
      <xdr:row>95</xdr:row>
      <xdr:rowOff>154874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83065"/>
          <a:ext cx="889000" cy="5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16256</xdr:rowOff>
    </xdr:from>
    <xdr:to>
      <xdr:col>41</xdr:col>
      <xdr:colOff>50800</xdr:colOff>
      <xdr:row>95</xdr:row>
      <xdr:rowOff>95315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304006"/>
          <a:ext cx="889000" cy="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49631</xdr:rowOff>
    </xdr:from>
    <xdr:to>
      <xdr:col>55</xdr:col>
      <xdr:colOff>50800</xdr:colOff>
      <xdr:row>96</xdr:row>
      <xdr:rowOff>151231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72508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62300</xdr:rowOff>
    </xdr:from>
    <xdr:to>
      <xdr:col>50</xdr:col>
      <xdr:colOff>165100</xdr:colOff>
      <xdr:row>95</xdr:row>
      <xdr:rowOff>163900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8977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104074</xdr:rowOff>
    </xdr:from>
    <xdr:to>
      <xdr:col>46</xdr:col>
      <xdr:colOff>38100</xdr:colOff>
      <xdr:row>96</xdr:row>
      <xdr:rowOff>34224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50751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44515</xdr:rowOff>
    </xdr:from>
    <xdr:to>
      <xdr:col>41</xdr:col>
      <xdr:colOff>101600</xdr:colOff>
      <xdr:row>95</xdr:row>
      <xdr:rowOff>146115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162642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136906</xdr:rowOff>
    </xdr:from>
    <xdr:to>
      <xdr:col>36</xdr:col>
      <xdr:colOff>165100</xdr:colOff>
      <xdr:row>95</xdr:row>
      <xdr:rowOff>67056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83583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02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154921</xdr:rowOff>
    </xdr:from>
    <xdr:to>
      <xdr:col>85</xdr:col>
      <xdr:colOff>127000</xdr:colOff>
      <xdr:row>39</xdr:row>
      <xdr:rowOff>37840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0021"/>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153454</xdr:rowOff>
    </xdr:from>
    <xdr:to>
      <xdr:col>81</xdr:col>
      <xdr:colOff>50800</xdr:colOff>
      <xdr:row>38</xdr:row>
      <xdr:rowOff>154921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6855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102038</xdr:rowOff>
    </xdr:from>
    <xdr:to>
      <xdr:col>76</xdr:col>
      <xdr:colOff>114300</xdr:colOff>
      <xdr:row>38</xdr:row>
      <xdr:rowOff>153454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45688"/>
          <a:ext cx="889000" cy="2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102038</xdr:rowOff>
    </xdr:from>
    <xdr:to>
      <xdr:col>71</xdr:col>
      <xdr:colOff>177800</xdr:colOff>
      <xdr:row>38</xdr:row>
      <xdr:rowOff>166942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45688"/>
          <a:ext cx="889000" cy="2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158490</xdr:rowOff>
    </xdr:from>
    <xdr:to>
      <xdr:col>85</xdr:col>
      <xdr:colOff>177800</xdr:colOff>
      <xdr:row>39</xdr:row>
      <xdr:rowOff>88640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73417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8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104121</xdr:rowOff>
    </xdr:from>
    <xdr:to>
      <xdr:col>81</xdr:col>
      <xdr:colOff>101600</xdr:colOff>
      <xdr:row>39</xdr:row>
      <xdr:rowOff>34271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25398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102654</xdr:rowOff>
    </xdr:from>
    <xdr:to>
      <xdr:col>76</xdr:col>
      <xdr:colOff>165100</xdr:colOff>
      <xdr:row>39</xdr:row>
      <xdr:rowOff>32804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23931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51238</xdr:rowOff>
    </xdr:from>
    <xdr:to>
      <xdr:col>72</xdr:col>
      <xdr:colOff>38100</xdr:colOff>
      <xdr:row>37</xdr:row>
      <xdr:rowOff>152838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169365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116142</xdr:rowOff>
    </xdr:from>
    <xdr:to>
      <xdr:col>67</xdr:col>
      <xdr:colOff>101600</xdr:colOff>
      <xdr:row>39</xdr:row>
      <xdr:rowOff>46292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37419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142059</xdr:rowOff>
    </xdr:from>
    <xdr:to>
      <xdr:col>85</xdr:col>
      <xdr:colOff>127000</xdr:colOff>
      <xdr:row>73</xdr:row>
      <xdr:rowOff>164974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657909"/>
          <a:ext cx="8382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164974</xdr:rowOff>
    </xdr:from>
    <xdr:to>
      <xdr:col>81</xdr:col>
      <xdr:colOff>50800</xdr:colOff>
      <xdr:row>75</xdr:row>
      <xdr:rowOff>2595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680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2595</xdr:rowOff>
    </xdr:from>
    <xdr:to>
      <xdr:col>76</xdr:col>
      <xdr:colOff>114300</xdr:colOff>
      <xdr:row>75</xdr:row>
      <xdr:rowOff>19237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61345"/>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19237</xdr:rowOff>
    </xdr:from>
    <xdr:to>
      <xdr:col>71</xdr:col>
      <xdr:colOff>177800</xdr:colOff>
      <xdr:row>75</xdr:row>
      <xdr:rowOff>70837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77987"/>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91259</xdr:rowOff>
    </xdr:from>
    <xdr:to>
      <xdr:col>85</xdr:col>
      <xdr:colOff>177800</xdr:colOff>
      <xdr:row>74</xdr:row>
      <xdr:rowOff>21409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6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114136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45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114174</xdr:rowOff>
    </xdr:from>
    <xdr:to>
      <xdr:col>81</xdr:col>
      <xdr:colOff>101600</xdr:colOff>
      <xdr:row>74</xdr:row>
      <xdr:rowOff>44324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6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60851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4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123245</xdr:rowOff>
    </xdr:from>
    <xdr:to>
      <xdr:col>76</xdr:col>
      <xdr:colOff>165100</xdr:colOff>
      <xdr:row>75</xdr:row>
      <xdr:rowOff>53395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69922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139887</xdr:rowOff>
    </xdr:from>
    <xdr:to>
      <xdr:col>72</xdr:col>
      <xdr:colOff>38100</xdr:colOff>
      <xdr:row>75</xdr:row>
      <xdr:rowOff>70037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86564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20037</xdr:rowOff>
    </xdr:from>
    <xdr:to>
      <xdr:col>67</xdr:col>
      <xdr:colOff>101600</xdr:colOff>
      <xdr:row>75</xdr:row>
      <xdr:rowOff>121637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138164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3932</xdr:rowOff>
    </xdr:from>
    <xdr:to>
      <xdr:col>85</xdr:col>
      <xdr:colOff>127000</xdr:colOff>
      <xdr:row>98</xdr:row>
      <xdr:rowOff>106220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06032"/>
          <a:ext cx="838200" cy="10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96278</xdr:rowOff>
    </xdr:from>
    <xdr:to>
      <xdr:col>81</xdr:col>
      <xdr:colOff>50800</xdr:colOff>
      <xdr:row>98</xdr:row>
      <xdr:rowOff>106220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98378"/>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96278</xdr:rowOff>
    </xdr:from>
    <xdr:to>
      <xdr:col>76</xdr:col>
      <xdr:colOff>114300</xdr:colOff>
      <xdr:row>98</xdr:row>
      <xdr:rowOff>107882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837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101115</xdr:rowOff>
    </xdr:from>
    <xdr:to>
      <xdr:col>71</xdr:col>
      <xdr:colOff>177800</xdr:colOff>
      <xdr:row>98</xdr:row>
      <xdr:rowOff>107882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321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124582</xdr:rowOff>
    </xdr:from>
    <xdr:to>
      <xdr:col>85</xdr:col>
      <xdr:colOff>177800</xdr:colOff>
      <xdr:row>98</xdr:row>
      <xdr:rowOff>54732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147459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55420</xdr:rowOff>
    </xdr:from>
    <xdr:to>
      <xdr:col>81</xdr:col>
      <xdr:colOff>101600</xdr:colOff>
      <xdr:row>98</xdr:row>
      <xdr:rowOff>157020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148147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45478</xdr:rowOff>
    </xdr:from>
    <xdr:to>
      <xdr:col>76</xdr:col>
      <xdr:colOff>165100</xdr:colOff>
      <xdr:row>98</xdr:row>
      <xdr:rowOff>147078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138205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57082</xdr:rowOff>
    </xdr:from>
    <xdr:to>
      <xdr:col>72</xdr:col>
      <xdr:colOff>38100</xdr:colOff>
      <xdr:row>98</xdr:row>
      <xdr:rowOff>158682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50315</xdr:rowOff>
    </xdr:from>
    <xdr:to>
      <xdr:col>67</xdr:col>
      <xdr:colOff>101600</xdr:colOff>
      <xdr:row>98</xdr:row>
      <xdr:rowOff>151915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143042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51329</xdr:rowOff>
    </xdr:from>
    <xdr:to>
      <xdr:col>116</xdr:col>
      <xdr:colOff>63500</xdr:colOff>
      <xdr:row>56</xdr:row>
      <xdr:rowOff>55052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652529"/>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55052</xdr:rowOff>
    </xdr:from>
    <xdr:to>
      <xdr:col>111</xdr:col>
      <xdr:colOff>177800</xdr:colOff>
      <xdr:row>56</xdr:row>
      <xdr:rowOff>61029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656252"/>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61029</xdr:rowOff>
    </xdr:from>
    <xdr:to>
      <xdr:col>107</xdr:col>
      <xdr:colOff>50800</xdr:colOff>
      <xdr:row>56</xdr:row>
      <xdr:rowOff>76182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66222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76182</xdr:rowOff>
    </xdr:from>
    <xdr:to>
      <xdr:col>102</xdr:col>
      <xdr:colOff>114300</xdr:colOff>
      <xdr:row>56</xdr:row>
      <xdr:rowOff>84216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677382"/>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529</xdr:rowOff>
    </xdr:from>
    <xdr:to>
      <xdr:col>116</xdr:col>
      <xdr:colOff>114300</xdr:colOff>
      <xdr:row>56</xdr:row>
      <xdr:rowOff>102129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6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23406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4252</xdr:rowOff>
    </xdr:from>
    <xdr:to>
      <xdr:col>112</xdr:col>
      <xdr:colOff>38100</xdr:colOff>
      <xdr:row>56</xdr:row>
      <xdr:rowOff>105852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122379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3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10229</xdr:rowOff>
    </xdr:from>
    <xdr:to>
      <xdr:col>107</xdr:col>
      <xdr:colOff>101600</xdr:colOff>
      <xdr:row>56</xdr:row>
      <xdr:rowOff>111829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6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128356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3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25382</xdr:rowOff>
    </xdr:from>
    <xdr:to>
      <xdr:col>102</xdr:col>
      <xdr:colOff>165100</xdr:colOff>
      <xdr:row>56</xdr:row>
      <xdr:rowOff>126982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6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143509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4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33416</xdr:rowOff>
    </xdr:from>
    <xdr:to>
      <xdr:col>98</xdr:col>
      <xdr:colOff>38100</xdr:colOff>
      <xdr:row>56</xdr:row>
      <xdr:rowOff>135016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6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151543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167382</xdr:rowOff>
    </xdr:from>
    <xdr:to>
      <xdr:col>116</xdr:col>
      <xdr:colOff>63500</xdr:colOff>
      <xdr:row>76</xdr:row>
      <xdr:rowOff>13426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26132"/>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13426</xdr:rowOff>
    </xdr:from>
    <xdr:to>
      <xdr:col>111</xdr:col>
      <xdr:colOff>177800</xdr:colOff>
      <xdr:row>76</xdr:row>
      <xdr:rowOff>27294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4362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27294</xdr:rowOff>
    </xdr:from>
    <xdr:to>
      <xdr:col>107</xdr:col>
      <xdr:colOff>50800</xdr:colOff>
      <xdr:row>76</xdr:row>
      <xdr:rowOff>43253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057494"/>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28829</xdr:rowOff>
    </xdr:from>
    <xdr:to>
      <xdr:col>102</xdr:col>
      <xdr:colOff>114300</xdr:colOff>
      <xdr:row>76</xdr:row>
      <xdr:rowOff>43253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059029"/>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116582</xdr:rowOff>
    </xdr:from>
    <xdr:to>
      <xdr:col>116</xdr:col>
      <xdr:colOff>114300</xdr:colOff>
      <xdr:row>76</xdr:row>
      <xdr:rowOff>46732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139459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134076</xdr:rowOff>
    </xdr:from>
    <xdr:to>
      <xdr:col>112</xdr:col>
      <xdr:colOff>38100</xdr:colOff>
      <xdr:row>76</xdr:row>
      <xdr:rowOff>64226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147944</xdr:rowOff>
    </xdr:from>
    <xdr:to>
      <xdr:col>107</xdr:col>
      <xdr:colOff>101600</xdr:colOff>
      <xdr:row>76</xdr:row>
      <xdr:rowOff>78094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94621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163903</xdr:rowOff>
    </xdr:from>
    <xdr:to>
      <xdr:col>102</xdr:col>
      <xdr:colOff>165100</xdr:colOff>
      <xdr:row>76</xdr:row>
      <xdr:rowOff>94053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110579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149479</xdr:rowOff>
    </xdr:from>
    <xdr:to>
      <xdr:col>98</xdr:col>
      <xdr:colOff>38100</xdr:colOff>
      <xdr:row>76</xdr:row>
      <xdr:rowOff>79629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96156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1,345,885</a:t>
          </a:r>
          <a:r>
            <a:rPr kumimoji="1" lang="ja-JP" altLang="ja-JP" sz="1100">
              <a:solidFill>
                <a:schemeClr val="dk1"/>
              </a:solidFill>
              <a:effectLst/>
              <a:latin typeface="+mn-lt"/>
              <a:ea typeface="+mn-ea"/>
              <a:cs typeface="+mn-cs"/>
            </a:rPr>
            <a:t>円となっている。主な構成項目として人件費が、住民一人当たり</a:t>
          </a:r>
          <a:r>
            <a:rPr kumimoji="1" lang="en-US" altLang="ja-JP" sz="1100">
              <a:solidFill>
                <a:schemeClr val="dk1"/>
              </a:solidFill>
              <a:effectLst/>
              <a:latin typeface="+mn-lt"/>
              <a:ea typeface="+mn-ea"/>
              <a:cs typeface="+mn-cs"/>
            </a:rPr>
            <a:t>173,320</a:t>
          </a:r>
          <a:r>
            <a:rPr kumimoji="1" lang="ja-JP" altLang="ja-JP" sz="1100">
              <a:solidFill>
                <a:schemeClr val="dk1"/>
              </a:solidFill>
              <a:effectLst/>
              <a:latin typeface="+mn-lt"/>
              <a:ea typeface="+mn-ea"/>
              <a:cs typeface="+mn-cs"/>
            </a:rPr>
            <a:t>円となっており、最低賃金の引き上げ等の影響から上昇傾向であることに加え、</a:t>
          </a:r>
          <a:endParaRPr lang="ja-JP" altLang="ja-JP" sz="1400">
            <a:effectLst/>
          </a:endParaRPr>
        </a:p>
        <a:p>
          <a:r>
            <a:rPr kumimoji="1" lang="ja-JP" altLang="ja-JP" sz="1100">
              <a:solidFill>
                <a:schemeClr val="dk1"/>
              </a:solidFill>
              <a:effectLst/>
              <a:latin typeface="+mn-lt"/>
              <a:ea typeface="+mn-ea"/>
              <a:cs typeface="+mn-cs"/>
            </a:rPr>
            <a:t>保育園や養護老人ホームなどの施設運営を直営で行っていることが類似団体平均と比較して多いことが主な要因である。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124,297</a:t>
          </a:r>
          <a:r>
            <a:rPr kumimoji="1" lang="ja-JP" altLang="ja-JP" sz="1100">
              <a:solidFill>
                <a:schemeClr val="dk1"/>
              </a:solidFill>
              <a:effectLst/>
              <a:latin typeface="+mn-lt"/>
              <a:ea typeface="+mn-ea"/>
              <a:cs typeface="+mn-cs"/>
            </a:rPr>
            <a:t>円、維持補修費は住民一人当たり</a:t>
          </a:r>
          <a:r>
            <a:rPr kumimoji="1" lang="en-US" altLang="ja-JP" sz="1100">
              <a:solidFill>
                <a:schemeClr val="dk1"/>
              </a:solidFill>
              <a:effectLst/>
              <a:latin typeface="+mn-lt"/>
              <a:ea typeface="+mn-ea"/>
              <a:cs typeface="+mn-cs"/>
            </a:rPr>
            <a:t>26,586</a:t>
          </a:r>
          <a:r>
            <a:rPr kumimoji="1" lang="ja-JP" altLang="ja-JP" sz="1100">
              <a:solidFill>
                <a:schemeClr val="dk1"/>
              </a:solidFill>
              <a:effectLst/>
              <a:latin typeface="+mn-lt"/>
              <a:ea typeface="+mn-ea"/>
              <a:cs typeface="+mn-cs"/>
            </a:rPr>
            <a:t>円、公債費は住民一人当たり</a:t>
          </a:r>
          <a:r>
            <a:rPr kumimoji="1" lang="en-US" altLang="ja-JP" sz="1100">
              <a:solidFill>
                <a:schemeClr val="dk1"/>
              </a:solidFill>
              <a:effectLst/>
              <a:latin typeface="+mn-lt"/>
              <a:ea typeface="+mn-ea"/>
              <a:cs typeface="+mn-cs"/>
            </a:rPr>
            <a:t>186,984</a:t>
          </a:r>
          <a:r>
            <a:rPr kumimoji="1" lang="ja-JP" altLang="ja-JP" sz="1100">
              <a:solidFill>
                <a:schemeClr val="dk1"/>
              </a:solidFill>
              <a:effectLst/>
              <a:latin typeface="+mn-lt"/>
              <a:ea typeface="+mn-ea"/>
              <a:cs typeface="+mn-cs"/>
            </a:rPr>
            <a:t>円となっており、類似団体と比較して一人当たりのコストが高い状況となっている。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これは、老朽化した公共施設の維持管理によるもの（普通建設事業費、維持補修費）や養護老人ホーム移転改築事業の起債償還が開始したこと（公債費）により、類似団体平均を大幅に上回っている。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7,102
7,045
774.33
9,029,830
8,926,334
103,496
4,660,365
10,920,473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88011</xdr:rowOff>
    </xdr:from>
    <xdr:to>
      <xdr:col>24</xdr:col>
      <xdr:colOff>63500</xdr:colOff>
      <xdr:row>36</xdr:row>
      <xdr:rowOff>139700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0211"/>
          <a:ext cx="8382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139700</xdr:rowOff>
    </xdr:from>
    <xdr:to>
      <xdr:col>19</xdr:col>
      <xdr:colOff>177800</xdr:colOff>
      <xdr:row>36</xdr:row>
      <xdr:rowOff>155575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1900"/>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155575</xdr:rowOff>
    </xdr:from>
    <xdr:to>
      <xdr:col>15</xdr:col>
      <xdr:colOff>50800</xdr:colOff>
      <xdr:row>37</xdr:row>
      <xdr:rowOff>84582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7775"/>
          <a:ext cx="889000" cy="10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147955</xdr:rowOff>
    </xdr:from>
    <xdr:to>
      <xdr:col>10</xdr:col>
      <xdr:colOff>114300</xdr:colOff>
      <xdr:row>37</xdr:row>
      <xdr:rowOff>84582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155"/>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37211</xdr:rowOff>
    </xdr:from>
    <xdr:to>
      <xdr:col>24</xdr:col>
      <xdr:colOff>114300</xdr:colOff>
      <xdr:row>36</xdr:row>
      <xdr:rowOff>138811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60088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104775</xdr:rowOff>
    </xdr:from>
    <xdr:to>
      <xdr:col>15</xdr:col>
      <xdr:colOff>101600</xdr:colOff>
      <xdr:row>37</xdr:row>
      <xdr:rowOff>34925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26052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33782</xdr:rowOff>
    </xdr:from>
    <xdr:to>
      <xdr:col>10</xdr:col>
      <xdr:colOff>165100</xdr:colOff>
      <xdr:row>37</xdr:row>
      <xdr:rowOff>135382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126509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97155</xdr:rowOff>
    </xdr:from>
    <xdr:to>
      <xdr:col>6</xdr:col>
      <xdr:colOff>38100</xdr:colOff>
      <xdr:row>37</xdr:row>
      <xdr:rowOff>27305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18432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18810</xdr:rowOff>
    </xdr:from>
    <xdr:to>
      <xdr:col>24</xdr:col>
      <xdr:colOff>63500</xdr:colOff>
      <xdr:row>58</xdr:row>
      <xdr:rowOff>34843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91460"/>
          <a:ext cx="838200" cy="1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34843</xdr:rowOff>
    </xdr:from>
    <xdr:to>
      <xdr:col>19</xdr:col>
      <xdr:colOff>177800</xdr:colOff>
      <xdr:row>58</xdr:row>
      <xdr:rowOff>49502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8943"/>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49502</xdr:rowOff>
    </xdr:from>
    <xdr:to>
      <xdr:col>15</xdr:col>
      <xdr:colOff>50800</xdr:colOff>
      <xdr:row>58</xdr:row>
      <xdr:rowOff>51335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3602"/>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43095</xdr:rowOff>
    </xdr:from>
    <xdr:to>
      <xdr:col>10</xdr:col>
      <xdr:colOff>114300</xdr:colOff>
      <xdr:row>58</xdr:row>
      <xdr:rowOff>51335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7195"/>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139460</xdr:rowOff>
    </xdr:from>
    <xdr:to>
      <xdr:col>24</xdr:col>
      <xdr:colOff>114300</xdr:colOff>
      <xdr:row>57</xdr:row>
      <xdr:rowOff>69610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162337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155493</xdr:rowOff>
    </xdr:from>
    <xdr:to>
      <xdr:col>20</xdr:col>
      <xdr:colOff>38100</xdr:colOff>
      <xdr:row>58</xdr:row>
      <xdr:rowOff>85643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76770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170152</xdr:rowOff>
    </xdr:from>
    <xdr:to>
      <xdr:col>15</xdr:col>
      <xdr:colOff>101600</xdr:colOff>
      <xdr:row>58</xdr:row>
      <xdr:rowOff>100302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91429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535</xdr:rowOff>
    </xdr:from>
    <xdr:to>
      <xdr:col>10</xdr:col>
      <xdr:colOff>165100</xdr:colOff>
      <xdr:row>58</xdr:row>
      <xdr:rowOff>102135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93262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163745</xdr:rowOff>
    </xdr:from>
    <xdr:to>
      <xdr:col>6</xdr:col>
      <xdr:colOff>38100</xdr:colOff>
      <xdr:row>58</xdr:row>
      <xdr:rowOff>93895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85022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98887</xdr:rowOff>
    </xdr:from>
    <xdr:to>
      <xdr:col>24</xdr:col>
      <xdr:colOff>63500</xdr:colOff>
      <xdr:row>72</xdr:row>
      <xdr:rowOff>168732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43287"/>
          <a:ext cx="838200" cy="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168732</xdr:rowOff>
    </xdr:from>
    <xdr:to>
      <xdr:col>19</xdr:col>
      <xdr:colOff>177800</xdr:colOff>
      <xdr:row>73</xdr:row>
      <xdr:rowOff>73406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313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73406</xdr:rowOff>
    </xdr:from>
    <xdr:to>
      <xdr:col>15</xdr:col>
      <xdr:colOff>50800</xdr:colOff>
      <xdr:row>73</xdr:row>
      <xdr:rowOff>87251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89256"/>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4514</xdr:rowOff>
    </xdr:from>
    <xdr:to>
      <xdr:col>10</xdr:col>
      <xdr:colOff>114300</xdr:colOff>
      <xdr:row>73</xdr:row>
      <xdr:rowOff>87251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348914"/>
          <a:ext cx="889000" cy="2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48087</xdr:rowOff>
    </xdr:from>
    <xdr:to>
      <xdr:col>24</xdr:col>
      <xdr:colOff>114300</xdr:colOff>
      <xdr:row>72</xdr:row>
      <xdr:rowOff>149687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70964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117932</xdr:rowOff>
    </xdr:from>
    <xdr:to>
      <xdr:col>20</xdr:col>
      <xdr:colOff>38100</xdr:colOff>
      <xdr:row>73</xdr:row>
      <xdr:rowOff>48082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64609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3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22606</xdr:rowOff>
    </xdr:from>
    <xdr:to>
      <xdr:col>15</xdr:col>
      <xdr:colOff>101600</xdr:colOff>
      <xdr:row>73</xdr:row>
      <xdr:rowOff>124206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140733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36451</xdr:rowOff>
    </xdr:from>
    <xdr:to>
      <xdr:col>10</xdr:col>
      <xdr:colOff>165100</xdr:colOff>
      <xdr:row>73</xdr:row>
      <xdr:rowOff>138051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154578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125164</xdr:rowOff>
    </xdr:from>
    <xdr:to>
      <xdr:col>6</xdr:col>
      <xdr:colOff>38100</xdr:colOff>
      <xdr:row>72</xdr:row>
      <xdr:rowOff>55314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2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71841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38784</xdr:rowOff>
    </xdr:from>
    <xdr:to>
      <xdr:col>24</xdr:col>
      <xdr:colOff>63500</xdr:colOff>
      <xdr:row>98</xdr:row>
      <xdr:rowOff>71244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40884"/>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71244</xdr:rowOff>
    </xdr:from>
    <xdr:to>
      <xdr:col>19</xdr:col>
      <xdr:colOff>177800</xdr:colOff>
      <xdr:row>98</xdr:row>
      <xdr:rowOff>78667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3344"/>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78667</xdr:rowOff>
    </xdr:from>
    <xdr:to>
      <xdr:col>15</xdr:col>
      <xdr:colOff>50800</xdr:colOff>
      <xdr:row>98</xdr:row>
      <xdr:rowOff>82716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0767"/>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76333</xdr:rowOff>
    </xdr:from>
    <xdr:to>
      <xdr:col>10</xdr:col>
      <xdr:colOff>114300</xdr:colOff>
      <xdr:row>98</xdr:row>
      <xdr:rowOff>82716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78433"/>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159434</xdr:rowOff>
    </xdr:from>
    <xdr:to>
      <xdr:col>24</xdr:col>
      <xdr:colOff>114300</xdr:colOff>
      <xdr:row>98</xdr:row>
      <xdr:rowOff>89584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10861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20444</xdr:rowOff>
    </xdr:from>
    <xdr:to>
      <xdr:col>20</xdr:col>
      <xdr:colOff>38100</xdr:colOff>
      <xdr:row>98</xdr:row>
      <xdr:rowOff>122044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138571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27867</xdr:rowOff>
    </xdr:from>
    <xdr:to>
      <xdr:col>15</xdr:col>
      <xdr:colOff>101600</xdr:colOff>
      <xdr:row>98</xdr:row>
      <xdr:rowOff>129467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145994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60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31916</xdr:rowOff>
    </xdr:from>
    <xdr:to>
      <xdr:col>10</xdr:col>
      <xdr:colOff>165100</xdr:colOff>
      <xdr:row>98</xdr:row>
      <xdr:rowOff>133516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150043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60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25533</xdr:rowOff>
    </xdr:from>
    <xdr:to>
      <xdr:col>6</xdr:col>
      <xdr:colOff>38100</xdr:colOff>
      <xdr:row>98</xdr:row>
      <xdr:rowOff>127133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143660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60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10389</xdr:rowOff>
    </xdr:from>
    <xdr:to>
      <xdr:col>55</xdr:col>
      <xdr:colOff>0</xdr:colOff>
      <xdr:row>39</xdr:row>
      <xdr:rowOff>12674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693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146101</xdr:rowOff>
    </xdr:from>
    <xdr:to>
      <xdr:col>50</xdr:col>
      <xdr:colOff>114300</xdr:colOff>
      <xdr:row>39</xdr:row>
      <xdr:rowOff>10389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120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93828</xdr:rowOff>
    </xdr:from>
    <xdr:to>
      <xdr:col>45</xdr:col>
      <xdr:colOff>177800</xdr:colOff>
      <xdr:row>38</xdr:row>
      <xdr:rowOff>146101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8928"/>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85522</xdr:rowOff>
    </xdr:from>
    <xdr:to>
      <xdr:col>41</xdr:col>
      <xdr:colOff>50800</xdr:colOff>
      <xdr:row>38</xdr:row>
      <xdr:rowOff>93828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062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133324</xdr:rowOff>
    </xdr:from>
    <xdr:to>
      <xdr:col>55</xdr:col>
      <xdr:colOff>50800</xdr:colOff>
      <xdr:row>39</xdr:row>
      <xdr:rowOff>63474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131039</xdr:rowOff>
    </xdr:from>
    <xdr:to>
      <xdr:col>50</xdr:col>
      <xdr:colOff>165100</xdr:colOff>
      <xdr:row>39</xdr:row>
      <xdr:rowOff>61189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52316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95301</xdr:rowOff>
    </xdr:from>
    <xdr:to>
      <xdr:col>46</xdr:col>
      <xdr:colOff>38100</xdr:colOff>
      <xdr:row>39</xdr:row>
      <xdr:rowOff>25451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16578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43028</xdr:rowOff>
    </xdr:from>
    <xdr:to>
      <xdr:col>41</xdr:col>
      <xdr:colOff>101600</xdr:colOff>
      <xdr:row>38</xdr:row>
      <xdr:rowOff>144628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161155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34722</xdr:rowOff>
    </xdr:from>
    <xdr:to>
      <xdr:col>36</xdr:col>
      <xdr:colOff>165100</xdr:colOff>
      <xdr:row>38</xdr:row>
      <xdr:rowOff>136322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152849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43866</xdr:rowOff>
    </xdr:from>
    <xdr:to>
      <xdr:col>55</xdr:col>
      <xdr:colOff>0</xdr:colOff>
      <xdr:row>55</xdr:row>
      <xdr:rowOff>65045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73616"/>
          <a:ext cx="8382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71857</xdr:rowOff>
    </xdr:from>
    <xdr:to>
      <xdr:col>50</xdr:col>
      <xdr:colOff>114300</xdr:colOff>
      <xdr:row>55</xdr:row>
      <xdr:rowOff>43866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58707"/>
          <a:ext cx="889000" cy="3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71857</xdr:rowOff>
    </xdr:from>
    <xdr:to>
      <xdr:col>45</xdr:col>
      <xdr:colOff>177800</xdr:colOff>
      <xdr:row>54</xdr:row>
      <xdr:rowOff>163383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58707"/>
          <a:ext cx="889000" cy="2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163383</xdr:rowOff>
    </xdr:from>
    <xdr:to>
      <xdr:col>41</xdr:col>
      <xdr:colOff>50800</xdr:colOff>
      <xdr:row>55</xdr:row>
      <xdr:rowOff>98323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21683"/>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14245</xdr:rowOff>
    </xdr:from>
    <xdr:to>
      <xdr:col>55</xdr:col>
      <xdr:colOff>50800</xdr:colOff>
      <xdr:row>55</xdr:row>
      <xdr:rowOff>115845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4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37122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2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164516</xdr:rowOff>
    </xdr:from>
    <xdr:to>
      <xdr:col>50</xdr:col>
      <xdr:colOff>165100</xdr:colOff>
      <xdr:row>55</xdr:row>
      <xdr:rowOff>94666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111193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21057</xdr:rowOff>
    </xdr:from>
    <xdr:to>
      <xdr:col>46</xdr:col>
      <xdr:colOff>38100</xdr:colOff>
      <xdr:row>53</xdr:row>
      <xdr:rowOff>122657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139184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8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112583</xdr:rowOff>
    </xdr:from>
    <xdr:to>
      <xdr:col>41</xdr:col>
      <xdr:colOff>101600</xdr:colOff>
      <xdr:row>55</xdr:row>
      <xdr:rowOff>42733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59260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4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47523</xdr:rowOff>
    </xdr:from>
    <xdr:to>
      <xdr:col>36</xdr:col>
      <xdr:colOff>165100</xdr:colOff>
      <xdr:row>55</xdr:row>
      <xdr:rowOff>149123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90929</xdr:rowOff>
    </xdr:from>
    <xdr:to>
      <xdr:col>55</xdr:col>
      <xdr:colOff>0</xdr:colOff>
      <xdr:row>78</xdr:row>
      <xdr:rowOff>98104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64029"/>
          <a:ext cx="8382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57919</xdr:rowOff>
    </xdr:from>
    <xdr:to>
      <xdr:col>50</xdr:col>
      <xdr:colOff>114300</xdr:colOff>
      <xdr:row>78</xdr:row>
      <xdr:rowOff>90929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31019"/>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57919</xdr:rowOff>
    </xdr:from>
    <xdr:to>
      <xdr:col>45</xdr:col>
      <xdr:colOff>177800</xdr:colOff>
      <xdr:row>78</xdr:row>
      <xdr:rowOff>123067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31019"/>
          <a:ext cx="889000" cy="6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120669</xdr:rowOff>
    </xdr:from>
    <xdr:to>
      <xdr:col>41</xdr:col>
      <xdr:colOff>50800</xdr:colOff>
      <xdr:row>78</xdr:row>
      <xdr:rowOff>123067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93769"/>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47304</xdr:rowOff>
    </xdr:from>
    <xdr:to>
      <xdr:col>55</xdr:col>
      <xdr:colOff>50800</xdr:colOff>
      <xdr:row>78</xdr:row>
      <xdr:rowOff>148904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40129</xdr:rowOff>
    </xdr:from>
    <xdr:to>
      <xdr:col>50</xdr:col>
      <xdr:colOff>165100</xdr:colOff>
      <xdr:row>78</xdr:row>
      <xdr:rowOff>141729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158256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7119</xdr:rowOff>
    </xdr:from>
    <xdr:to>
      <xdr:col>46</xdr:col>
      <xdr:colOff>38100</xdr:colOff>
      <xdr:row>78</xdr:row>
      <xdr:rowOff>108719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125246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72267</xdr:rowOff>
    </xdr:from>
    <xdr:to>
      <xdr:col>41</xdr:col>
      <xdr:colOff>101600</xdr:colOff>
      <xdr:row>79</xdr:row>
      <xdr:rowOff>2417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18944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69869</xdr:rowOff>
    </xdr:from>
    <xdr:to>
      <xdr:col>36</xdr:col>
      <xdr:colOff>165100</xdr:colOff>
      <xdr:row>79</xdr:row>
      <xdr:rowOff>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97540</xdr:rowOff>
    </xdr:from>
    <xdr:to>
      <xdr:col>55</xdr:col>
      <xdr:colOff>0</xdr:colOff>
      <xdr:row>96</xdr:row>
      <xdr:rowOff>135916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56740"/>
          <a:ext cx="838200" cy="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92706</xdr:rowOff>
    </xdr:from>
    <xdr:to>
      <xdr:col>50</xdr:col>
      <xdr:colOff>114300</xdr:colOff>
      <xdr:row>96</xdr:row>
      <xdr:rowOff>97540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51906"/>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60370</xdr:rowOff>
    </xdr:from>
    <xdr:to>
      <xdr:col>45</xdr:col>
      <xdr:colOff>177800</xdr:colOff>
      <xdr:row>96</xdr:row>
      <xdr:rowOff>92706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19570"/>
          <a:ext cx="889000" cy="3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60370</xdr:rowOff>
    </xdr:from>
    <xdr:to>
      <xdr:col>41</xdr:col>
      <xdr:colOff>50800</xdr:colOff>
      <xdr:row>97</xdr:row>
      <xdr:rowOff>20492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19570"/>
          <a:ext cx="889000" cy="1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85116</xdr:rowOff>
    </xdr:from>
    <xdr:to>
      <xdr:col>55</xdr:col>
      <xdr:colOff>50800</xdr:colOff>
      <xdr:row>97</xdr:row>
      <xdr:rowOff>15266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107993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46740</xdr:rowOff>
    </xdr:from>
    <xdr:to>
      <xdr:col>50</xdr:col>
      <xdr:colOff>165100</xdr:colOff>
      <xdr:row>96</xdr:row>
      <xdr:rowOff>148340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164867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2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41906</xdr:rowOff>
    </xdr:from>
    <xdr:to>
      <xdr:col>46</xdr:col>
      <xdr:colOff>38100</xdr:colOff>
      <xdr:row>96</xdr:row>
      <xdr:rowOff>143506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160033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27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9570</xdr:rowOff>
    </xdr:from>
    <xdr:to>
      <xdr:col>41</xdr:col>
      <xdr:colOff>101600</xdr:colOff>
      <xdr:row>96</xdr:row>
      <xdr:rowOff>111170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127697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24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141142</xdr:rowOff>
    </xdr:from>
    <xdr:to>
      <xdr:col>36</xdr:col>
      <xdr:colOff>165100</xdr:colOff>
      <xdr:row>97</xdr:row>
      <xdr:rowOff>71292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87819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149416</xdr:rowOff>
    </xdr:from>
    <xdr:to>
      <xdr:col>85</xdr:col>
      <xdr:colOff>127000</xdr:colOff>
      <xdr:row>36</xdr:row>
      <xdr:rowOff>10236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50166"/>
          <a:ext cx="8382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89998</xdr:rowOff>
    </xdr:from>
    <xdr:to>
      <xdr:col>81</xdr:col>
      <xdr:colOff>50800</xdr:colOff>
      <xdr:row>35</xdr:row>
      <xdr:rowOff>149416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90748"/>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9112</xdr:rowOff>
    </xdr:from>
    <xdr:to>
      <xdr:col>76</xdr:col>
      <xdr:colOff>114300</xdr:colOff>
      <xdr:row>35</xdr:row>
      <xdr:rowOff>89998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838412"/>
          <a:ext cx="889000" cy="2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9112</xdr:rowOff>
    </xdr:from>
    <xdr:to>
      <xdr:col>71</xdr:col>
      <xdr:colOff>177800</xdr:colOff>
      <xdr:row>36</xdr:row>
      <xdr:rowOff>13398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38412"/>
          <a:ext cx="889000" cy="3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130886</xdr:rowOff>
    </xdr:from>
    <xdr:to>
      <xdr:col>85</xdr:col>
      <xdr:colOff>177800</xdr:colOff>
      <xdr:row>36</xdr:row>
      <xdr:rowOff>61036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153763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98616</xdr:rowOff>
    </xdr:from>
    <xdr:to>
      <xdr:col>81</xdr:col>
      <xdr:colOff>101600</xdr:colOff>
      <xdr:row>36</xdr:row>
      <xdr:rowOff>28766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45293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39198</xdr:rowOff>
    </xdr:from>
    <xdr:to>
      <xdr:col>76</xdr:col>
      <xdr:colOff>165100</xdr:colOff>
      <xdr:row>35</xdr:row>
      <xdr:rowOff>140798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157325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129762</xdr:rowOff>
    </xdr:from>
    <xdr:to>
      <xdr:col>72</xdr:col>
      <xdr:colOff>38100</xdr:colOff>
      <xdr:row>34</xdr:row>
      <xdr:rowOff>59912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76439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134048</xdr:rowOff>
    </xdr:from>
    <xdr:to>
      <xdr:col>67</xdr:col>
      <xdr:colOff>101600</xdr:colOff>
      <xdr:row>36</xdr:row>
      <xdr:rowOff>64198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80725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117926</xdr:rowOff>
    </xdr:from>
    <xdr:to>
      <xdr:col>85</xdr:col>
      <xdr:colOff>127000</xdr:colOff>
      <xdr:row>57</xdr:row>
      <xdr:rowOff>120779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0576"/>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114958</xdr:rowOff>
    </xdr:from>
    <xdr:to>
      <xdr:col>81</xdr:col>
      <xdr:colOff>50800</xdr:colOff>
      <xdr:row>57</xdr:row>
      <xdr:rowOff>120779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87608"/>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114958</xdr:rowOff>
    </xdr:from>
    <xdr:to>
      <xdr:col>76</xdr:col>
      <xdr:colOff>114300</xdr:colOff>
      <xdr:row>57</xdr:row>
      <xdr:rowOff>118094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8760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118094</xdr:rowOff>
    </xdr:from>
    <xdr:to>
      <xdr:col>71</xdr:col>
      <xdr:colOff>177800</xdr:colOff>
      <xdr:row>57</xdr:row>
      <xdr:rowOff>120216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074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67126</xdr:rowOff>
    </xdr:from>
    <xdr:to>
      <xdr:col>85</xdr:col>
      <xdr:colOff>177800</xdr:colOff>
      <xdr:row>57</xdr:row>
      <xdr:rowOff>168726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45553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1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69979</xdr:rowOff>
    </xdr:from>
    <xdr:to>
      <xdr:col>81</xdr:col>
      <xdr:colOff>101600</xdr:colOff>
      <xdr:row>58</xdr:row>
      <xdr:rowOff>129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162706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64158</xdr:rowOff>
    </xdr:from>
    <xdr:to>
      <xdr:col>76</xdr:col>
      <xdr:colOff>165100</xdr:colOff>
      <xdr:row>57</xdr:row>
      <xdr:rowOff>165758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67294</xdr:rowOff>
    </xdr:from>
    <xdr:to>
      <xdr:col>72</xdr:col>
      <xdr:colOff>38100</xdr:colOff>
      <xdr:row>57</xdr:row>
      <xdr:rowOff>168894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1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69416</xdr:rowOff>
    </xdr:from>
    <xdr:to>
      <xdr:col>67</xdr:col>
      <xdr:colOff>101600</xdr:colOff>
      <xdr:row>57</xdr:row>
      <xdr:rowOff>171016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154921</xdr:rowOff>
    </xdr:from>
    <xdr:to>
      <xdr:col>85</xdr:col>
      <xdr:colOff>127000</xdr:colOff>
      <xdr:row>79</xdr:row>
      <xdr:rowOff>37840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28021"/>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153454</xdr:rowOff>
    </xdr:from>
    <xdr:to>
      <xdr:col>81</xdr:col>
      <xdr:colOff>50800</xdr:colOff>
      <xdr:row>78</xdr:row>
      <xdr:rowOff>154921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2655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102039</xdr:rowOff>
    </xdr:from>
    <xdr:to>
      <xdr:col>76</xdr:col>
      <xdr:colOff>114300</xdr:colOff>
      <xdr:row>78</xdr:row>
      <xdr:rowOff>153454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03689"/>
          <a:ext cx="889000" cy="2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102039</xdr:rowOff>
    </xdr:from>
    <xdr:to>
      <xdr:col>71</xdr:col>
      <xdr:colOff>177800</xdr:colOff>
      <xdr:row>78</xdr:row>
      <xdr:rowOff>166942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03689"/>
          <a:ext cx="889000" cy="23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158490</xdr:rowOff>
    </xdr:from>
    <xdr:to>
      <xdr:col>85</xdr:col>
      <xdr:colOff>177800</xdr:colOff>
      <xdr:row>79</xdr:row>
      <xdr:rowOff>88640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73417</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104121</xdr:rowOff>
    </xdr:from>
    <xdr:to>
      <xdr:col>81</xdr:col>
      <xdr:colOff>101600</xdr:colOff>
      <xdr:row>79</xdr:row>
      <xdr:rowOff>34271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25398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102654</xdr:rowOff>
    </xdr:from>
    <xdr:to>
      <xdr:col>76</xdr:col>
      <xdr:colOff>165100</xdr:colOff>
      <xdr:row>79</xdr:row>
      <xdr:rowOff>32804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23931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51239</xdr:rowOff>
    </xdr:from>
    <xdr:to>
      <xdr:col>72</xdr:col>
      <xdr:colOff>38100</xdr:colOff>
      <xdr:row>77</xdr:row>
      <xdr:rowOff>152839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169366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116142</xdr:rowOff>
    </xdr:from>
    <xdr:to>
      <xdr:col>67</xdr:col>
      <xdr:colOff>101600</xdr:colOff>
      <xdr:row>79</xdr:row>
      <xdr:rowOff>46292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37419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142060</xdr:rowOff>
    </xdr:from>
    <xdr:to>
      <xdr:col>85</xdr:col>
      <xdr:colOff>127000</xdr:colOff>
      <xdr:row>93</xdr:row>
      <xdr:rowOff>164974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086910"/>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164974</xdr:rowOff>
    </xdr:from>
    <xdr:to>
      <xdr:col>81</xdr:col>
      <xdr:colOff>50800</xdr:colOff>
      <xdr:row>95</xdr:row>
      <xdr:rowOff>2595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09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2595</xdr:rowOff>
    </xdr:from>
    <xdr:to>
      <xdr:col>76</xdr:col>
      <xdr:colOff>114300</xdr:colOff>
      <xdr:row>95</xdr:row>
      <xdr:rowOff>19238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90345"/>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19238</xdr:rowOff>
    </xdr:from>
    <xdr:to>
      <xdr:col>71</xdr:col>
      <xdr:colOff>177800</xdr:colOff>
      <xdr:row>95</xdr:row>
      <xdr:rowOff>70836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0698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91260</xdr:rowOff>
    </xdr:from>
    <xdr:to>
      <xdr:col>85</xdr:col>
      <xdr:colOff>177800</xdr:colOff>
      <xdr:row>94</xdr:row>
      <xdr:rowOff>21410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114137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8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114174</xdr:rowOff>
    </xdr:from>
    <xdr:to>
      <xdr:col>81</xdr:col>
      <xdr:colOff>101600</xdr:colOff>
      <xdr:row>94</xdr:row>
      <xdr:rowOff>44324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60851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8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123245</xdr:rowOff>
    </xdr:from>
    <xdr:to>
      <xdr:col>76</xdr:col>
      <xdr:colOff>165100</xdr:colOff>
      <xdr:row>95</xdr:row>
      <xdr:rowOff>53395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69922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139888</xdr:rowOff>
    </xdr:from>
    <xdr:to>
      <xdr:col>72</xdr:col>
      <xdr:colOff>38100</xdr:colOff>
      <xdr:row>95</xdr:row>
      <xdr:rowOff>70038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86565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3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20036</xdr:rowOff>
    </xdr:from>
    <xdr:to>
      <xdr:col>67</xdr:col>
      <xdr:colOff>101600</xdr:colOff>
      <xdr:row>95</xdr:row>
      <xdr:rowOff>121636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138163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250,356</a:t>
          </a:r>
          <a:r>
            <a:rPr kumimoji="1" lang="ja-JP" altLang="ja-JP" sz="1100">
              <a:solidFill>
                <a:schemeClr val="dk1"/>
              </a:solidFill>
              <a:effectLst/>
              <a:latin typeface="+mn-lt"/>
              <a:ea typeface="+mn-ea"/>
              <a:cs typeface="+mn-cs"/>
            </a:rPr>
            <a:t>円と類似団体内順位で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位となっているが、保育園や養護老人ホームを直営で行っていることが要因である。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以降も老人</a:t>
          </a:r>
          <a:r>
            <a:rPr kumimoji="1" lang="ja-JP" altLang="ja-JP" sz="1100">
              <a:solidFill>
                <a:schemeClr val="dk1"/>
              </a:solidFill>
              <a:effectLst/>
              <a:latin typeface="+mn-lt"/>
              <a:ea typeface="+mn-ea"/>
              <a:cs typeface="+mn-cs"/>
            </a:rPr>
            <a:t>ホーム改築及び旧老人ホーム解体や特別養護老人ホーム運営費補助等を行っ</a:t>
          </a:r>
          <a:r>
            <a:rPr kumimoji="1" lang="ja-JP" altLang="en-US" sz="1100">
              <a:solidFill>
                <a:schemeClr val="dk1"/>
              </a:solidFill>
              <a:effectLst/>
              <a:latin typeface="+mn-lt"/>
              <a:ea typeface="+mn-ea"/>
              <a:cs typeface="+mn-cs"/>
            </a:rPr>
            <a:t>ており、高水準となっている</a:t>
          </a:r>
          <a:r>
            <a:rPr kumimoji="1" lang="ja-JP" altLang="ja-JP" sz="1100">
              <a:solidFill>
                <a:schemeClr val="dk1"/>
              </a:solidFill>
              <a:effectLst/>
              <a:latin typeface="+mn-lt"/>
              <a:ea typeface="+mn-ea"/>
              <a:cs typeface="+mn-cs"/>
            </a:rPr>
            <a:t>が、</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これらは老人福祉の充実を図るために重点的に取り組んできたことによるものである。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139,462</a:t>
          </a:r>
          <a:r>
            <a:rPr kumimoji="1" lang="ja-JP" altLang="ja-JP" sz="1100">
              <a:solidFill>
                <a:schemeClr val="dk1"/>
              </a:solidFill>
              <a:effectLst/>
              <a:latin typeface="+mn-lt"/>
              <a:ea typeface="+mn-ea"/>
              <a:cs typeface="+mn-cs"/>
            </a:rPr>
            <a:t>円となっており、類似団体平均に比べ高水準なのは病院建設事業補助や病院運営費補助を行っていることが主な要因である。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公債費が住民一人当たり</a:t>
          </a:r>
          <a:r>
            <a:rPr kumimoji="1" lang="en-US" altLang="ja-JP" sz="1100">
              <a:solidFill>
                <a:schemeClr val="dk1"/>
              </a:solidFill>
              <a:effectLst/>
              <a:latin typeface="+mn-lt"/>
              <a:ea typeface="+mn-ea"/>
              <a:cs typeface="+mn-cs"/>
            </a:rPr>
            <a:t>186,984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年度実施の老人ホーム移転改築事業に係る起債償還が開始した</a:t>
          </a:r>
          <a:r>
            <a:rPr kumimoji="1" lang="ja-JP" altLang="en-US" sz="1100">
              <a:solidFill>
                <a:schemeClr val="dk1"/>
              </a:solidFill>
              <a:effectLst/>
              <a:latin typeface="+mn-lt"/>
              <a:ea typeface="+mn-ea"/>
              <a:cs typeface="+mn-cs"/>
            </a:rPr>
            <a:t>ことにより高止まりとなってい</a:t>
          </a:r>
          <a:r>
            <a:rPr kumimoji="1" lang="ja-JP" altLang="ja-JP" sz="1100">
              <a:solidFill>
                <a:schemeClr val="dk1"/>
              </a:solidFill>
              <a:effectLst/>
              <a:latin typeface="+mn-lt"/>
              <a:ea typeface="+mn-ea"/>
              <a:cs typeface="+mn-cs"/>
            </a:rPr>
            <a:t>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年度にかけては旧老人ホーム解体、特別養護老人ホーム運営補助（平成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年度）及び消防庁舎改築事業（平成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年度）といった町内の公共施設整備が続いたことにより基金の取り崩しを行ったため実質単年度収支が負数となった。平成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年度は税収の増や除排雪経費の減によって財政調整基金の取り崩し額が減少したため、実質単年度収支が回復し、数値として平成２５年度ぶりに正数となった。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令和元年度では、大型施設の建設費償還に向けて積み立てていた基金の取り崩し等を行ったため再び負数となった。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は国民健康保険特別会計において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百万円の赤字決算となった。</a:t>
          </a:r>
          <a:endParaRPr lang="ja-JP" altLang="ja-JP" sz="1400">
            <a:effectLst/>
          </a:endParaRPr>
        </a:p>
        <a:p>
          <a:r>
            <a:rPr kumimoji="1" lang="ja-JP" altLang="ja-JP" sz="1100">
              <a:solidFill>
                <a:schemeClr val="dk1"/>
              </a:solidFill>
              <a:effectLst/>
              <a:latin typeface="+mn-lt"/>
              <a:ea typeface="+mn-ea"/>
              <a:cs typeface="+mn-cs"/>
            </a:rPr>
            <a:t>国民健康被保険者数の減少から、医療費全体額は減少しているものの、一人あたりの医療費負担額は減少しておらず実質負担増となっ</a:t>
          </a:r>
          <a:r>
            <a:rPr kumimoji="1" lang="ja-JP" altLang="en-US" sz="1100">
              <a:solidFill>
                <a:schemeClr val="dk1"/>
              </a:solidFill>
              <a:effectLst/>
              <a:latin typeface="+mn-lt"/>
              <a:ea typeface="+mn-ea"/>
              <a:cs typeface="+mn-cs"/>
            </a:rPr>
            <a:t>たことが要因と考えられる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今後は、国民健康保険運営に必要な保険税状況を把握するとともに、保険事業による医療費適正化を意識した取り組みによる医療費削減を行い、単年度黒字化を目指し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年以内で累積赤字の解消を考えている。</a:t>
          </a:r>
          <a:endParaRPr lang="ja-JP" altLang="ja-JP" sz="1400">
            <a:effectLst/>
          </a:endParaRPr>
        </a:p>
        <a:p>
          <a:r>
            <a:rPr kumimoji="1" lang="ja-JP" altLang="ja-JP" sz="1100">
              <a:solidFill>
                <a:schemeClr val="dk1"/>
              </a:solidFill>
              <a:effectLst/>
              <a:latin typeface="+mn-lt"/>
              <a:ea typeface="+mn-ea"/>
              <a:cs typeface="+mn-cs"/>
            </a:rPr>
            <a:t>国民健康保険特別会計以外においてはいずれも赤字決算とはなっておらず、また、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03012\Desktop\&#12304;&#36001;&#25919;&#29366;&#27841;&#36039;&#26009;&#38598;&#12305;_016659_&#24351;&#23376;&#23624;&#30010;_2019\&#12304;&#36001;&#25919;&#29366;&#27841;&#36039;&#26009;&#38598;&#12305;_016659_&#24351;&#23376;&#2362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136.5</v>
          </cell>
          <cell r="CF51">
            <v>132.19999999999999</v>
          </cell>
          <cell r="CN51">
            <v>138.6</v>
          </cell>
          <cell r="CV51">
            <v>127.7</v>
          </cell>
        </row>
        <row r="53">
          <cell r="BX53">
            <v>68.099999999999994</v>
          </cell>
          <cell r="CF53">
            <v>69.2</v>
          </cell>
          <cell r="CN53">
            <v>70.400000000000006</v>
          </cell>
          <cell r="CV53">
            <v>72.099999999999994</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126.9</v>
          </cell>
          <cell r="BX73">
            <v>136.5</v>
          </cell>
          <cell r="CF73">
            <v>132.19999999999999</v>
          </cell>
          <cell r="CN73">
            <v>138.6</v>
          </cell>
          <cell r="CV73">
            <v>127.7</v>
          </cell>
        </row>
        <row r="75">
          <cell r="BP75">
            <v>13.4</v>
          </cell>
          <cell r="BX75">
            <v>13.4</v>
          </cell>
          <cell r="CF75">
            <v>12.9</v>
          </cell>
          <cell r="CN75">
            <v>14</v>
          </cell>
          <cell r="CV75">
            <v>15</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Q28" sqref="Q28:V28"/>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6" t="s">
        <v>80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7" t="s">
        <v>82</v>
      </c>
      <c r="C3" s="408"/>
      <c r="D3" s="408"/>
      <c r="E3" s="409"/>
      <c r="F3" s="409"/>
      <c r="G3" s="409"/>
      <c r="H3" s="409"/>
      <c r="I3" s="409"/>
      <c r="J3" s="409"/>
      <c r="K3" s="409"/>
      <c r="L3" s="409" t="s">
        <v>83</v>
      </c>
      <c r="M3" s="409"/>
      <c r="N3" s="409"/>
      <c r="O3" s="409"/>
      <c r="P3" s="409"/>
      <c r="Q3" s="409"/>
      <c r="R3" s="416"/>
      <c r="S3" s="416"/>
      <c r="T3" s="416"/>
      <c r="U3" s="416"/>
      <c r="V3" s="417"/>
      <c r="W3" s="391" t="s">
        <v>84</v>
      </c>
      <c r="X3" s="392"/>
      <c r="Y3" s="392"/>
      <c r="Z3" s="392"/>
      <c r="AA3" s="392"/>
      <c r="AB3" s="408"/>
      <c r="AC3" s="416" t="s">
        <v>85</v>
      </c>
      <c r="AD3" s="392"/>
      <c r="AE3" s="392"/>
      <c r="AF3" s="392"/>
      <c r="AG3" s="392"/>
      <c r="AH3" s="392"/>
      <c r="AI3" s="392"/>
      <c r="AJ3" s="392"/>
      <c r="AK3" s="392"/>
      <c r="AL3" s="393"/>
      <c r="AM3" s="391" t="s">
        <v>86</v>
      </c>
      <c r="AN3" s="392"/>
      <c r="AO3" s="392"/>
      <c r="AP3" s="392"/>
      <c r="AQ3" s="392"/>
      <c r="AR3" s="392"/>
      <c r="AS3" s="392"/>
      <c r="AT3" s="392"/>
      <c r="AU3" s="392"/>
      <c r="AV3" s="392"/>
      <c r="AW3" s="392"/>
      <c r="AX3" s="393"/>
      <c r="AY3" s="428" t="s">
        <v>1</v>
      </c>
      <c r="AZ3" s="429"/>
      <c r="BA3" s="429"/>
      <c r="BB3" s="429"/>
      <c r="BC3" s="429"/>
      <c r="BD3" s="429"/>
      <c r="BE3" s="429"/>
      <c r="BF3" s="429"/>
      <c r="BG3" s="429"/>
      <c r="BH3" s="429"/>
      <c r="BI3" s="429"/>
      <c r="BJ3" s="429"/>
      <c r="BK3" s="429"/>
      <c r="BL3" s="429"/>
      <c r="BM3" s="430"/>
      <c r="BN3" s="391" t="s">
        <v>87</v>
      </c>
      <c r="BO3" s="392"/>
      <c r="BP3" s="392"/>
      <c r="BQ3" s="392"/>
      <c r="BR3" s="392"/>
      <c r="BS3" s="392"/>
      <c r="BT3" s="392"/>
      <c r="BU3" s="393"/>
      <c r="BV3" s="391" t="s">
        <v>88</v>
      </c>
      <c r="BW3" s="392"/>
      <c r="BX3" s="392"/>
      <c r="BY3" s="392"/>
      <c r="BZ3" s="392"/>
      <c r="CA3" s="392"/>
      <c r="CB3" s="392"/>
      <c r="CC3" s="393"/>
      <c r="CD3" s="428" t="s">
        <v>1</v>
      </c>
      <c r="CE3" s="429"/>
      <c r="CF3" s="429"/>
      <c r="CG3" s="429"/>
      <c r="CH3" s="429"/>
      <c r="CI3" s="429"/>
      <c r="CJ3" s="429"/>
      <c r="CK3" s="429"/>
      <c r="CL3" s="429"/>
      <c r="CM3" s="429"/>
      <c r="CN3" s="429"/>
      <c r="CO3" s="429"/>
      <c r="CP3" s="429"/>
      <c r="CQ3" s="429"/>
      <c r="CR3" s="429"/>
      <c r="CS3" s="430"/>
      <c r="CT3" s="391" t="s">
        <v>89</v>
      </c>
      <c r="CU3" s="392"/>
      <c r="CV3" s="392"/>
      <c r="CW3" s="392"/>
      <c r="CX3" s="392"/>
      <c r="CY3" s="392"/>
      <c r="CZ3" s="392"/>
      <c r="DA3" s="393"/>
      <c r="DB3" s="391" t="s">
        <v>90</v>
      </c>
      <c r="DC3" s="392"/>
      <c r="DD3" s="392"/>
      <c r="DE3" s="392"/>
      <c r="DF3" s="392"/>
      <c r="DG3" s="392"/>
      <c r="DH3" s="392"/>
      <c r="DI3" s="393"/>
      <c r="DJ3" s="184"/>
      <c r="DK3" s="184"/>
      <c r="DL3" s="184"/>
      <c r="DM3" s="184"/>
      <c r="DN3" s="184"/>
      <c r="DO3" s="184"/>
    </row>
    <row r="4" spans="1:119" ht="18.75" customHeight="1" x14ac:dyDescent="0.15">
      <c r="A4" s="185"/>
      <c r="B4" s="410"/>
      <c r="C4" s="411"/>
      <c r="D4" s="411"/>
      <c r="E4" s="412"/>
      <c r="F4" s="412"/>
      <c r="G4" s="412"/>
      <c r="H4" s="412"/>
      <c r="I4" s="412"/>
      <c r="J4" s="412"/>
      <c r="K4" s="412"/>
      <c r="L4" s="412"/>
      <c r="M4" s="412"/>
      <c r="N4" s="412"/>
      <c r="O4" s="412"/>
      <c r="P4" s="412"/>
      <c r="Q4" s="412"/>
      <c r="R4" s="418"/>
      <c r="S4" s="418"/>
      <c r="T4" s="418"/>
      <c r="U4" s="418"/>
      <c r="V4" s="419"/>
      <c r="W4" s="422"/>
      <c r="X4" s="423"/>
      <c r="Y4" s="423"/>
      <c r="Z4" s="423"/>
      <c r="AA4" s="423"/>
      <c r="AB4" s="411"/>
      <c r="AC4" s="418"/>
      <c r="AD4" s="423"/>
      <c r="AE4" s="423"/>
      <c r="AF4" s="423"/>
      <c r="AG4" s="423"/>
      <c r="AH4" s="423"/>
      <c r="AI4" s="423"/>
      <c r="AJ4" s="423"/>
      <c r="AK4" s="423"/>
      <c r="AL4" s="426"/>
      <c r="AM4" s="424"/>
      <c r="AN4" s="425"/>
      <c r="AO4" s="425"/>
      <c r="AP4" s="425"/>
      <c r="AQ4" s="425"/>
      <c r="AR4" s="425"/>
      <c r="AS4" s="425"/>
      <c r="AT4" s="425"/>
      <c r="AU4" s="425"/>
      <c r="AV4" s="425"/>
      <c r="AW4" s="425"/>
      <c r="AX4" s="427"/>
      <c r="AY4" s="394" t="s">
        <v>91</v>
      </c>
      <c r="AZ4" s="395"/>
      <c r="BA4" s="395"/>
      <c r="BB4" s="395"/>
      <c r="BC4" s="395"/>
      <c r="BD4" s="395"/>
      <c r="BE4" s="395"/>
      <c r="BF4" s="395"/>
      <c r="BG4" s="395"/>
      <c r="BH4" s="395"/>
      <c r="BI4" s="395"/>
      <c r="BJ4" s="395"/>
      <c r="BK4" s="395"/>
      <c r="BL4" s="395"/>
      <c r="BM4" s="396"/>
      <c r="BN4" s="397">
        <v>9029830</v>
      </c>
      <c r="BO4" s="398"/>
      <c r="BP4" s="398"/>
      <c r="BQ4" s="398"/>
      <c r="BR4" s="398"/>
      <c r="BS4" s="398"/>
      <c r="BT4" s="398"/>
      <c r="BU4" s="399"/>
      <c r="BV4" s="397">
        <v>8261225</v>
      </c>
      <c r="BW4" s="398"/>
      <c r="BX4" s="398"/>
      <c r="BY4" s="398"/>
      <c r="BZ4" s="398"/>
      <c r="CA4" s="398"/>
      <c r="CB4" s="398"/>
      <c r="CC4" s="399"/>
      <c r="CD4" s="400" t="s">
        <v>92</v>
      </c>
      <c r="CE4" s="401"/>
      <c r="CF4" s="401"/>
      <c r="CG4" s="401"/>
      <c r="CH4" s="401"/>
      <c r="CI4" s="401"/>
      <c r="CJ4" s="401"/>
      <c r="CK4" s="401"/>
      <c r="CL4" s="401"/>
      <c r="CM4" s="401"/>
      <c r="CN4" s="401"/>
      <c r="CO4" s="401"/>
      <c r="CP4" s="401"/>
      <c r="CQ4" s="401"/>
      <c r="CR4" s="401"/>
      <c r="CS4" s="402"/>
      <c r="CT4" s="403">
        <v>2.2000000000000002</v>
      </c>
      <c r="CU4" s="404"/>
      <c r="CV4" s="404"/>
      <c r="CW4" s="404"/>
      <c r="CX4" s="404"/>
      <c r="CY4" s="404"/>
      <c r="CZ4" s="404"/>
      <c r="DA4" s="405"/>
      <c r="DB4" s="403">
        <v>2.1</v>
      </c>
      <c r="DC4" s="404"/>
      <c r="DD4" s="404"/>
      <c r="DE4" s="404"/>
      <c r="DF4" s="404"/>
      <c r="DG4" s="404"/>
      <c r="DH4" s="404"/>
      <c r="DI4" s="405"/>
      <c r="DJ4" s="184"/>
      <c r="DK4" s="184"/>
      <c r="DL4" s="184"/>
      <c r="DM4" s="184"/>
      <c r="DN4" s="184"/>
      <c r="DO4" s="184"/>
    </row>
    <row r="5" spans="1:119" ht="18.75" customHeight="1" x14ac:dyDescent="0.15">
      <c r="A5" s="185"/>
      <c r="B5" s="413"/>
      <c r="C5" s="414"/>
      <c r="D5" s="414"/>
      <c r="E5" s="415"/>
      <c r="F5" s="415"/>
      <c r="G5" s="415"/>
      <c r="H5" s="415"/>
      <c r="I5" s="415"/>
      <c r="J5" s="415"/>
      <c r="K5" s="415"/>
      <c r="L5" s="415"/>
      <c r="M5" s="415"/>
      <c r="N5" s="415"/>
      <c r="O5" s="415"/>
      <c r="P5" s="415"/>
      <c r="Q5" s="415"/>
      <c r="R5" s="420"/>
      <c r="S5" s="420"/>
      <c r="T5" s="420"/>
      <c r="U5" s="420"/>
      <c r="V5" s="421"/>
      <c r="W5" s="424"/>
      <c r="X5" s="425"/>
      <c r="Y5" s="425"/>
      <c r="Z5" s="425"/>
      <c r="AA5" s="425"/>
      <c r="AB5" s="414"/>
      <c r="AC5" s="420"/>
      <c r="AD5" s="425"/>
      <c r="AE5" s="425"/>
      <c r="AF5" s="425"/>
      <c r="AG5" s="425"/>
      <c r="AH5" s="425"/>
      <c r="AI5" s="425"/>
      <c r="AJ5" s="425"/>
      <c r="AK5" s="425"/>
      <c r="AL5" s="42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34">
        <v>8926334</v>
      </c>
      <c r="BO5" s="435"/>
      <c r="BP5" s="435"/>
      <c r="BQ5" s="435"/>
      <c r="BR5" s="435"/>
      <c r="BS5" s="435"/>
      <c r="BT5" s="435"/>
      <c r="BU5" s="436"/>
      <c r="BV5" s="434">
        <v>8161638</v>
      </c>
      <c r="BW5" s="435"/>
      <c r="BX5" s="435"/>
      <c r="BY5" s="435"/>
      <c r="BZ5" s="435"/>
      <c r="CA5" s="435"/>
      <c r="CB5" s="435"/>
      <c r="CC5" s="436"/>
      <c r="CD5" s="437" t="s">
        <v>96</v>
      </c>
      <c r="CE5" s="438"/>
      <c r="CF5" s="438"/>
      <c r="CG5" s="438"/>
      <c r="CH5" s="438"/>
      <c r="CI5" s="438"/>
      <c r="CJ5" s="438"/>
      <c r="CK5" s="438"/>
      <c r="CL5" s="438"/>
      <c r="CM5" s="438"/>
      <c r="CN5" s="438"/>
      <c r="CO5" s="438"/>
      <c r="CP5" s="438"/>
      <c r="CQ5" s="438"/>
      <c r="CR5" s="438"/>
      <c r="CS5" s="439"/>
      <c r="CT5" s="431">
        <v>94.2</v>
      </c>
      <c r="CU5" s="432"/>
      <c r="CV5" s="432"/>
      <c r="CW5" s="432"/>
      <c r="CX5" s="432"/>
      <c r="CY5" s="432"/>
      <c r="CZ5" s="432"/>
      <c r="DA5" s="433"/>
      <c r="DB5" s="431">
        <v>92.6</v>
      </c>
      <c r="DC5" s="432"/>
      <c r="DD5" s="432"/>
      <c r="DE5" s="432"/>
      <c r="DF5" s="432"/>
      <c r="DG5" s="432"/>
      <c r="DH5" s="432"/>
      <c r="DI5" s="433"/>
      <c r="DJ5" s="184"/>
      <c r="DK5" s="184"/>
      <c r="DL5" s="184"/>
      <c r="DM5" s="184"/>
      <c r="DN5" s="184"/>
      <c r="DO5" s="184"/>
    </row>
    <row r="6" spans="1:119" ht="18.75" customHeight="1" x14ac:dyDescent="0.15">
      <c r="A6" s="185"/>
      <c r="B6" s="440" t="s">
        <v>97</v>
      </c>
      <c r="C6" s="441"/>
      <c r="D6" s="441"/>
      <c r="E6" s="442"/>
      <c r="F6" s="442"/>
      <c r="G6" s="442"/>
      <c r="H6" s="442"/>
      <c r="I6" s="442"/>
      <c r="J6" s="442"/>
      <c r="K6" s="442"/>
      <c r="L6" s="442" t="s">
        <v>98</v>
      </c>
      <c r="M6" s="442"/>
      <c r="N6" s="442"/>
      <c r="O6" s="442"/>
      <c r="P6" s="442"/>
      <c r="Q6" s="442"/>
      <c r="R6" s="446"/>
      <c r="S6" s="446"/>
      <c r="T6" s="446"/>
      <c r="U6" s="446"/>
      <c r="V6" s="447"/>
      <c r="W6" s="450" t="s">
        <v>99</v>
      </c>
      <c r="X6" s="451"/>
      <c r="Y6" s="451"/>
      <c r="Z6" s="451"/>
      <c r="AA6" s="451"/>
      <c r="AB6" s="441"/>
      <c r="AC6" s="454" t="s">
        <v>100</v>
      </c>
      <c r="AD6" s="455"/>
      <c r="AE6" s="455"/>
      <c r="AF6" s="455"/>
      <c r="AG6" s="455"/>
      <c r="AH6" s="455"/>
      <c r="AI6" s="455"/>
      <c r="AJ6" s="455"/>
      <c r="AK6" s="455"/>
      <c r="AL6" s="456"/>
      <c r="AM6" s="463" t="s">
        <v>101</v>
      </c>
      <c r="AN6" s="464"/>
      <c r="AO6" s="464"/>
      <c r="AP6" s="464"/>
      <c r="AQ6" s="464"/>
      <c r="AR6" s="464"/>
      <c r="AS6" s="464"/>
      <c r="AT6" s="465"/>
      <c r="AU6" s="466" t="s">
        <v>102</v>
      </c>
      <c r="AV6" s="467"/>
      <c r="AW6" s="467"/>
      <c r="AX6" s="467"/>
      <c r="AY6" s="468" t="s">
        <v>103</v>
      </c>
      <c r="AZ6" s="469"/>
      <c r="BA6" s="469"/>
      <c r="BB6" s="469"/>
      <c r="BC6" s="469"/>
      <c r="BD6" s="469"/>
      <c r="BE6" s="469"/>
      <c r="BF6" s="469"/>
      <c r="BG6" s="469"/>
      <c r="BH6" s="469"/>
      <c r="BI6" s="469"/>
      <c r="BJ6" s="469"/>
      <c r="BK6" s="469"/>
      <c r="BL6" s="469"/>
      <c r="BM6" s="470"/>
      <c r="BN6" s="434">
        <v>103496</v>
      </c>
      <c r="BO6" s="435"/>
      <c r="BP6" s="435"/>
      <c r="BQ6" s="435"/>
      <c r="BR6" s="435"/>
      <c r="BS6" s="435"/>
      <c r="BT6" s="435"/>
      <c r="BU6" s="436"/>
      <c r="BV6" s="434">
        <v>99587</v>
      </c>
      <c r="BW6" s="435"/>
      <c r="BX6" s="435"/>
      <c r="BY6" s="435"/>
      <c r="BZ6" s="435"/>
      <c r="CA6" s="435"/>
      <c r="CB6" s="435"/>
      <c r="CC6" s="436"/>
      <c r="CD6" s="437" t="s">
        <v>104</v>
      </c>
      <c r="CE6" s="438"/>
      <c r="CF6" s="438"/>
      <c r="CG6" s="438"/>
      <c r="CH6" s="438"/>
      <c r="CI6" s="438"/>
      <c r="CJ6" s="438"/>
      <c r="CK6" s="438"/>
      <c r="CL6" s="438"/>
      <c r="CM6" s="438"/>
      <c r="CN6" s="438"/>
      <c r="CO6" s="438"/>
      <c r="CP6" s="438"/>
      <c r="CQ6" s="438"/>
      <c r="CR6" s="438"/>
      <c r="CS6" s="439"/>
      <c r="CT6" s="471">
        <v>97.1</v>
      </c>
      <c r="CU6" s="472"/>
      <c r="CV6" s="472"/>
      <c r="CW6" s="472"/>
      <c r="CX6" s="472"/>
      <c r="CY6" s="472"/>
      <c r="CZ6" s="472"/>
      <c r="DA6" s="473"/>
      <c r="DB6" s="471">
        <v>96.4</v>
      </c>
      <c r="DC6" s="472"/>
      <c r="DD6" s="472"/>
      <c r="DE6" s="472"/>
      <c r="DF6" s="472"/>
      <c r="DG6" s="472"/>
      <c r="DH6" s="472"/>
      <c r="DI6" s="473"/>
      <c r="DJ6" s="184"/>
      <c r="DK6" s="184"/>
      <c r="DL6" s="184"/>
      <c r="DM6" s="184"/>
      <c r="DN6" s="184"/>
      <c r="DO6" s="184"/>
    </row>
    <row r="7" spans="1:119" ht="18.75" customHeight="1" x14ac:dyDescent="0.15">
      <c r="A7" s="185"/>
      <c r="B7" s="410"/>
      <c r="C7" s="411"/>
      <c r="D7" s="411"/>
      <c r="E7" s="412"/>
      <c r="F7" s="412"/>
      <c r="G7" s="412"/>
      <c r="H7" s="412"/>
      <c r="I7" s="412"/>
      <c r="J7" s="412"/>
      <c r="K7" s="412"/>
      <c r="L7" s="412"/>
      <c r="M7" s="412"/>
      <c r="N7" s="412"/>
      <c r="O7" s="412"/>
      <c r="P7" s="412"/>
      <c r="Q7" s="412"/>
      <c r="R7" s="418"/>
      <c r="S7" s="418"/>
      <c r="T7" s="418"/>
      <c r="U7" s="418"/>
      <c r="V7" s="419"/>
      <c r="W7" s="422"/>
      <c r="X7" s="423"/>
      <c r="Y7" s="423"/>
      <c r="Z7" s="423"/>
      <c r="AA7" s="423"/>
      <c r="AB7" s="411"/>
      <c r="AC7" s="457"/>
      <c r="AD7" s="458"/>
      <c r="AE7" s="458"/>
      <c r="AF7" s="458"/>
      <c r="AG7" s="458"/>
      <c r="AH7" s="458"/>
      <c r="AI7" s="458"/>
      <c r="AJ7" s="458"/>
      <c r="AK7" s="458"/>
      <c r="AL7" s="459"/>
      <c r="AM7" s="463" t="s">
        <v>105</v>
      </c>
      <c r="AN7" s="464"/>
      <c r="AO7" s="464"/>
      <c r="AP7" s="464"/>
      <c r="AQ7" s="464"/>
      <c r="AR7" s="464"/>
      <c r="AS7" s="464"/>
      <c r="AT7" s="465"/>
      <c r="AU7" s="466" t="s">
        <v>106</v>
      </c>
      <c r="AV7" s="467"/>
      <c r="AW7" s="467"/>
      <c r="AX7" s="467"/>
      <c r="AY7" s="468" t="s">
        <v>107</v>
      </c>
      <c r="AZ7" s="469"/>
      <c r="BA7" s="469"/>
      <c r="BB7" s="469"/>
      <c r="BC7" s="469"/>
      <c r="BD7" s="469"/>
      <c r="BE7" s="469"/>
      <c r="BF7" s="469"/>
      <c r="BG7" s="469"/>
      <c r="BH7" s="469"/>
      <c r="BI7" s="469"/>
      <c r="BJ7" s="469"/>
      <c r="BK7" s="469"/>
      <c r="BL7" s="469"/>
      <c r="BM7" s="470"/>
      <c r="BN7" s="434">
        <v>0</v>
      </c>
      <c r="BO7" s="435"/>
      <c r="BP7" s="435"/>
      <c r="BQ7" s="435"/>
      <c r="BR7" s="435"/>
      <c r="BS7" s="435"/>
      <c r="BT7" s="435"/>
      <c r="BU7" s="436"/>
      <c r="BV7" s="434">
        <v>100</v>
      </c>
      <c r="BW7" s="435"/>
      <c r="BX7" s="435"/>
      <c r="BY7" s="435"/>
      <c r="BZ7" s="435"/>
      <c r="CA7" s="435"/>
      <c r="CB7" s="435"/>
      <c r="CC7" s="436"/>
      <c r="CD7" s="437" t="s">
        <v>108</v>
      </c>
      <c r="CE7" s="438"/>
      <c r="CF7" s="438"/>
      <c r="CG7" s="438"/>
      <c r="CH7" s="438"/>
      <c r="CI7" s="438"/>
      <c r="CJ7" s="438"/>
      <c r="CK7" s="438"/>
      <c r="CL7" s="438"/>
      <c r="CM7" s="438"/>
      <c r="CN7" s="438"/>
      <c r="CO7" s="438"/>
      <c r="CP7" s="438"/>
      <c r="CQ7" s="438"/>
      <c r="CR7" s="438"/>
      <c r="CS7" s="439"/>
      <c r="CT7" s="434">
        <v>4660365</v>
      </c>
      <c r="CU7" s="435"/>
      <c r="CV7" s="435"/>
      <c r="CW7" s="435"/>
      <c r="CX7" s="435"/>
      <c r="CY7" s="435"/>
      <c r="CZ7" s="435"/>
      <c r="DA7" s="436"/>
      <c r="DB7" s="434">
        <v>4703760</v>
      </c>
      <c r="DC7" s="435"/>
      <c r="DD7" s="435"/>
      <c r="DE7" s="435"/>
      <c r="DF7" s="435"/>
      <c r="DG7" s="435"/>
      <c r="DH7" s="435"/>
      <c r="DI7" s="436"/>
      <c r="DJ7" s="184"/>
      <c r="DK7" s="184"/>
      <c r="DL7" s="184"/>
      <c r="DM7" s="184"/>
      <c r="DN7" s="184"/>
      <c r="DO7" s="184"/>
    </row>
    <row r="8" spans="1:119" ht="18.75" customHeight="1" thickBot="1" x14ac:dyDescent="0.2">
      <c r="A8" s="185"/>
      <c r="B8" s="443"/>
      <c r="C8" s="444"/>
      <c r="D8" s="444"/>
      <c r="E8" s="445"/>
      <c r="F8" s="445"/>
      <c r="G8" s="445"/>
      <c r="H8" s="445"/>
      <c r="I8" s="445"/>
      <c r="J8" s="445"/>
      <c r="K8" s="445"/>
      <c r="L8" s="445"/>
      <c r="M8" s="445"/>
      <c r="N8" s="445"/>
      <c r="O8" s="445"/>
      <c r="P8" s="445"/>
      <c r="Q8" s="445"/>
      <c r="R8" s="448"/>
      <c r="S8" s="448"/>
      <c r="T8" s="448"/>
      <c r="U8" s="448"/>
      <c r="V8" s="449"/>
      <c r="W8" s="452"/>
      <c r="X8" s="453"/>
      <c r="Y8" s="453"/>
      <c r="Z8" s="453"/>
      <c r="AA8" s="453"/>
      <c r="AB8" s="444"/>
      <c r="AC8" s="460"/>
      <c r="AD8" s="461"/>
      <c r="AE8" s="461"/>
      <c r="AF8" s="461"/>
      <c r="AG8" s="461"/>
      <c r="AH8" s="461"/>
      <c r="AI8" s="461"/>
      <c r="AJ8" s="461"/>
      <c r="AK8" s="461"/>
      <c r="AL8" s="462"/>
      <c r="AM8" s="463" t="s">
        <v>109</v>
      </c>
      <c r="AN8" s="464"/>
      <c r="AO8" s="464"/>
      <c r="AP8" s="464"/>
      <c r="AQ8" s="464"/>
      <c r="AR8" s="464"/>
      <c r="AS8" s="464"/>
      <c r="AT8" s="465"/>
      <c r="AU8" s="466" t="s">
        <v>110</v>
      </c>
      <c r="AV8" s="467"/>
      <c r="AW8" s="467"/>
      <c r="AX8" s="467"/>
      <c r="AY8" s="468" t="s">
        <v>111</v>
      </c>
      <c r="AZ8" s="469"/>
      <c r="BA8" s="469"/>
      <c r="BB8" s="469"/>
      <c r="BC8" s="469"/>
      <c r="BD8" s="469"/>
      <c r="BE8" s="469"/>
      <c r="BF8" s="469"/>
      <c r="BG8" s="469"/>
      <c r="BH8" s="469"/>
      <c r="BI8" s="469"/>
      <c r="BJ8" s="469"/>
      <c r="BK8" s="469"/>
      <c r="BL8" s="469"/>
      <c r="BM8" s="470"/>
      <c r="BN8" s="434">
        <v>103496</v>
      </c>
      <c r="BO8" s="435"/>
      <c r="BP8" s="435"/>
      <c r="BQ8" s="435"/>
      <c r="BR8" s="435"/>
      <c r="BS8" s="435"/>
      <c r="BT8" s="435"/>
      <c r="BU8" s="436"/>
      <c r="BV8" s="434">
        <v>99487</v>
      </c>
      <c r="BW8" s="435"/>
      <c r="BX8" s="435"/>
      <c r="BY8" s="435"/>
      <c r="BZ8" s="435"/>
      <c r="CA8" s="435"/>
      <c r="CB8" s="435"/>
      <c r="CC8" s="436"/>
      <c r="CD8" s="437" t="s">
        <v>112</v>
      </c>
      <c r="CE8" s="438"/>
      <c r="CF8" s="438"/>
      <c r="CG8" s="438"/>
      <c r="CH8" s="438"/>
      <c r="CI8" s="438"/>
      <c r="CJ8" s="438"/>
      <c r="CK8" s="438"/>
      <c r="CL8" s="438"/>
      <c r="CM8" s="438"/>
      <c r="CN8" s="438"/>
      <c r="CO8" s="438"/>
      <c r="CP8" s="438"/>
      <c r="CQ8" s="438"/>
      <c r="CR8" s="438"/>
      <c r="CS8" s="439"/>
      <c r="CT8" s="474">
        <v>0.23</v>
      </c>
      <c r="CU8" s="475"/>
      <c r="CV8" s="475"/>
      <c r="CW8" s="475"/>
      <c r="CX8" s="475"/>
      <c r="CY8" s="475"/>
      <c r="CZ8" s="475"/>
      <c r="DA8" s="476"/>
      <c r="DB8" s="474">
        <v>0.22</v>
      </c>
      <c r="DC8" s="475"/>
      <c r="DD8" s="475"/>
      <c r="DE8" s="475"/>
      <c r="DF8" s="475"/>
      <c r="DG8" s="475"/>
      <c r="DH8" s="475"/>
      <c r="DI8" s="476"/>
      <c r="DJ8" s="184"/>
      <c r="DK8" s="184"/>
      <c r="DL8" s="184"/>
      <c r="DM8" s="184"/>
      <c r="DN8" s="184"/>
      <c r="DO8" s="184"/>
    </row>
    <row r="9" spans="1:119" ht="18.75" customHeight="1" thickBot="1" x14ac:dyDescent="0.2">
      <c r="A9" s="185"/>
      <c r="B9" s="428" t="s">
        <v>113</v>
      </c>
      <c r="C9" s="429"/>
      <c r="D9" s="429"/>
      <c r="E9" s="429"/>
      <c r="F9" s="429"/>
      <c r="G9" s="429"/>
      <c r="H9" s="429"/>
      <c r="I9" s="429"/>
      <c r="J9" s="429"/>
      <c r="K9" s="477"/>
      <c r="L9" s="478" t="s">
        <v>114</v>
      </c>
      <c r="M9" s="479"/>
      <c r="N9" s="479"/>
      <c r="O9" s="479"/>
      <c r="P9" s="479"/>
      <c r="Q9" s="480"/>
      <c r="R9" s="481">
        <v>7758</v>
      </c>
      <c r="S9" s="482"/>
      <c r="T9" s="482"/>
      <c r="U9" s="482"/>
      <c r="V9" s="483"/>
      <c r="W9" s="391" t="s">
        <v>115</v>
      </c>
      <c r="X9" s="392"/>
      <c r="Y9" s="392"/>
      <c r="Z9" s="392"/>
      <c r="AA9" s="392"/>
      <c r="AB9" s="392"/>
      <c r="AC9" s="392"/>
      <c r="AD9" s="392"/>
      <c r="AE9" s="392"/>
      <c r="AF9" s="392"/>
      <c r="AG9" s="392"/>
      <c r="AH9" s="392"/>
      <c r="AI9" s="392"/>
      <c r="AJ9" s="392"/>
      <c r="AK9" s="392"/>
      <c r="AL9" s="393"/>
      <c r="AM9" s="463" t="s">
        <v>116</v>
      </c>
      <c r="AN9" s="464"/>
      <c r="AO9" s="464"/>
      <c r="AP9" s="464"/>
      <c r="AQ9" s="464"/>
      <c r="AR9" s="464"/>
      <c r="AS9" s="464"/>
      <c r="AT9" s="465"/>
      <c r="AU9" s="466" t="s">
        <v>102</v>
      </c>
      <c r="AV9" s="467"/>
      <c r="AW9" s="467"/>
      <c r="AX9" s="467"/>
      <c r="AY9" s="468" t="s">
        <v>117</v>
      </c>
      <c r="AZ9" s="469"/>
      <c r="BA9" s="469"/>
      <c r="BB9" s="469"/>
      <c r="BC9" s="469"/>
      <c r="BD9" s="469"/>
      <c r="BE9" s="469"/>
      <c r="BF9" s="469"/>
      <c r="BG9" s="469"/>
      <c r="BH9" s="469"/>
      <c r="BI9" s="469"/>
      <c r="BJ9" s="469"/>
      <c r="BK9" s="469"/>
      <c r="BL9" s="469"/>
      <c r="BM9" s="470"/>
      <c r="BN9" s="434">
        <v>4009</v>
      </c>
      <c r="BO9" s="435"/>
      <c r="BP9" s="435"/>
      <c r="BQ9" s="435"/>
      <c r="BR9" s="435"/>
      <c r="BS9" s="435"/>
      <c r="BT9" s="435"/>
      <c r="BU9" s="436"/>
      <c r="BV9" s="434">
        <v>5836</v>
      </c>
      <c r="BW9" s="435"/>
      <c r="BX9" s="435"/>
      <c r="BY9" s="435"/>
      <c r="BZ9" s="435"/>
      <c r="CA9" s="435"/>
      <c r="CB9" s="435"/>
      <c r="CC9" s="436"/>
      <c r="CD9" s="437" t="s">
        <v>118</v>
      </c>
      <c r="CE9" s="438"/>
      <c r="CF9" s="438"/>
      <c r="CG9" s="438"/>
      <c r="CH9" s="438"/>
      <c r="CI9" s="438"/>
      <c r="CJ9" s="438"/>
      <c r="CK9" s="438"/>
      <c r="CL9" s="438"/>
      <c r="CM9" s="438"/>
      <c r="CN9" s="438"/>
      <c r="CO9" s="438"/>
      <c r="CP9" s="438"/>
      <c r="CQ9" s="438"/>
      <c r="CR9" s="438"/>
      <c r="CS9" s="439"/>
      <c r="CT9" s="431">
        <v>22.7</v>
      </c>
      <c r="CU9" s="432"/>
      <c r="CV9" s="432"/>
      <c r="CW9" s="432"/>
      <c r="CX9" s="432"/>
      <c r="CY9" s="432"/>
      <c r="CZ9" s="432"/>
      <c r="DA9" s="433"/>
      <c r="DB9" s="431">
        <v>22.8</v>
      </c>
      <c r="DC9" s="432"/>
      <c r="DD9" s="432"/>
      <c r="DE9" s="432"/>
      <c r="DF9" s="432"/>
      <c r="DG9" s="432"/>
      <c r="DH9" s="432"/>
      <c r="DI9" s="433"/>
      <c r="DJ9" s="184"/>
      <c r="DK9" s="184"/>
      <c r="DL9" s="184"/>
      <c r="DM9" s="184"/>
      <c r="DN9" s="184"/>
      <c r="DO9" s="184"/>
    </row>
    <row r="10" spans="1:119" ht="18.75" customHeight="1" thickBot="1" x14ac:dyDescent="0.2">
      <c r="A10" s="185"/>
      <c r="B10" s="428"/>
      <c r="C10" s="429"/>
      <c r="D10" s="429"/>
      <c r="E10" s="429"/>
      <c r="F10" s="429"/>
      <c r="G10" s="429"/>
      <c r="H10" s="429"/>
      <c r="I10" s="429"/>
      <c r="J10" s="429"/>
      <c r="K10" s="477"/>
      <c r="L10" s="484" t="s">
        <v>119</v>
      </c>
      <c r="M10" s="464"/>
      <c r="N10" s="464"/>
      <c r="O10" s="464"/>
      <c r="P10" s="464"/>
      <c r="Q10" s="465"/>
      <c r="R10" s="485">
        <v>8278</v>
      </c>
      <c r="S10" s="486"/>
      <c r="T10" s="486"/>
      <c r="U10" s="486"/>
      <c r="V10" s="487"/>
      <c r="W10" s="422"/>
      <c r="X10" s="423"/>
      <c r="Y10" s="423"/>
      <c r="Z10" s="423"/>
      <c r="AA10" s="423"/>
      <c r="AB10" s="423"/>
      <c r="AC10" s="423"/>
      <c r="AD10" s="423"/>
      <c r="AE10" s="423"/>
      <c r="AF10" s="423"/>
      <c r="AG10" s="423"/>
      <c r="AH10" s="423"/>
      <c r="AI10" s="423"/>
      <c r="AJ10" s="423"/>
      <c r="AK10" s="423"/>
      <c r="AL10" s="426"/>
      <c r="AM10" s="463" t="s">
        <v>120</v>
      </c>
      <c r="AN10" s="464"/>
      <c r="AO10" s="464"/>
      <c r="AP10" s="464"/>
      <c r="AQ10" s="464"/>
      <c r="AR10" s="464"/>
      <c r="AS10" s="464"/>
      <c r="AT10" s="465"/>
      <c r="AU10" s="466" t="s">
        <v>121</v>
      </c>
      <c r="AV10" s="467"/>
      <c r="AW10" s="467"/>
      <c r="AX10" s="467"/>
      <c r="AY10" s="468" t="s">
        <v>122</v>
      </c>
      <c r="AZ10" s="469"/>
      <c r="BA10" s="469"/>
      <c r="BB10" s="469"/>
      <c r="BC10" s="469"/>
      <c r="BD10" s="469"/>
      <c r="BE10" s="469"/>
      <c r="BF10" s="469"/>
      <c r="BG10" s="469"/>
      <c r="BH10" s="469"/>
      <c r="BI10" s="469"/>
      <c r="BJ10" s="469"/>
      <c r="BK10" s="469"/>
      <c r="BL10" s="469"/>
      <c r="BM10" s="470"/>
      <c r="BN10" s="434">
        <v>30015</v>
      </c>
      <c r="BO10" s="435"/>
      <c r="BP10" s="435"/>
      <c r="BQ10" s="435"/>
      <c r="BR10" s="435"/>
      <c r="BS10" s="435"/>
      <c r="BT10" s="435"/>
      <c r="BU10" s="436"/>
      <c r="BV10" s="434">
        <v>16</v>
      </c>
      <c r="BW10" s="435"/>
      <c r="BX10" s="435"/>
      <c r="BY10" s="435"/>
      <c r="BZ10" s="435"/>
      <c r="CA10" s="435"/>
      <c r="CB10" s="435"/>
      <c r="CC10" s="436"/>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8"/>
      <c r="C11" s="429"/>
      <c r="D11" s="429"/>
      <c r="E11" s="429"/>
      <c r="F11" s="429"/>
      <c r="G11" s="429"/>
      <c r="H11" s="429"/>
      <c r="I11" s="429"/>
      <c r="J11" s="429"/>
      <c r="K11" s="477"/>
      <c r="L11" s="488" t="s">
        <v>124</v>
      </c>
      <c r="M11" s="489"/>
      <c r="N11" s="489"/>
      <c r="O11" s="489"/>
      <c r="P11" s="489"/>
      <c r="Q11" s="490"/>
      <c r="R11" s="491" t="s">
        <v>125</v>
      </c>
      <c r="S11" s="492"/>
      <c r="T11" s="492"/>
      <c r="U11" s="492"/>
      <c r="V11" s="493"/>
      <c r="W11" s="422"/>
      <c r="X11" s="423"/>
      <c r="Y11" s="423"/>
      <c r="Z11" s="423"/>
      <c r="AA11" s="423"/>
      <c r="AB11" s="423"/>
      <c r="AC11" s="423"/>
      <c r="AD11" s="423"/>
      <c r="AE11" s="423"/>
      <c r="AF11" s="423"/>
      <c r="AG11" s="423"/>
      <c r="AH11" s="423"/>
      <c r="AI11" s="423"/>
      <c r="AJ11" s="423"/>
      <c r="AK11" s="423"/>
      <c r="AL11" s="426"/>
      <c r="AM11" s="463" t="s">
        <v>126</v>
      </c>
      <c r="AN11" s="464"/>
      <c r="AO11" s="464"/>
      <c r="AP11" s="464"/>
      <c r="AQ11" s="464"/>
      <c r="AR11" s="464"/>
      <c r="AS11" s="464"/>
      <c r="AT11" s="465"/>
      <c r="AU11" s="466" t="s">
        <v>127</v>
      </c>
      <c r="AV11" s="467"/>
      <c r="AW11" s="467"/>
      <c r="AX11" s="467"/>
      <c r="AY11" s="468" t="s">
        <v>128</v>
      </c>
      <c r="AZ11" s="469"/>
      <c r="BA11" s="469"/>
      <c r="BB11" s="469"/>
      <c r="BC11" s="469"/>
      <c r="BD11" s="469"/>
      <c r="BE11" s="469"/>
      <c r="BF11" s="469"/>
      <c r="BG11" s="469"/>
      <c r="BH11" s="469"/>
      <c r="BI11" s="469"/>
      <c r="BJ11" s="469"/>
      <c r="BK11" s="469"/>
      <c r="BL11" s="469"/>
      <c r="BM11" s="470"/>
      <c r="BN11" s="434">
        <v>0</v>
      </c>
      <c r="BO11" s="435"/>
      <c r="BP11" s="435"/>
      <c r="BQ11" s="435"/>
      <c r="BR11" s="435"/>
      <c r="BS11" s="435"/>
      <c r="BT11" s="435"/>
      <c r="BU11" s="436"/>
      <c r="BV11" s="434">
        <v>0</v>
      </c>
      <c r="BW11" s="435"/>
      <c r="BX11" s="435"/>
      <c r="BY11" s="435"/>
      <c r="BZ11" s="435"/>
      <c r="CA11" s="435"/>
      <c r="CB11" s="435"/>
      <c r="CC11" s="436"/>
      <c r="CD11" s="437" t="s">
        <v>129</v>
      </c>
      <c r="CE11" s="438"/>
      <c r="CF11" s="438"/>
      <c r="CG11" s="438"/>
      <c r="CH11" s="438"/>
      <c r="CI11" s="438"/>
      <c r="CJ11" s="438"/>
      <c r="CK11" s="438"/>
      <c r="CL11" s="438"/>
      <c r="CM11" s="438"/>
      <c r="CN11" s="438"/>
      <c r="CO11" s="438"/>
      <c r="CP11" s="438"/>
      <c r="CQ11" s="438"/>
      <c r="CR11" s="438"/>
      <c r="CS11" s="439"/>
      <c r="CT11" s="474" t="s">
        <v>130</v>
      </c>
      <c r="CU11" s="475"/>
      <c r="CV11" s="475"/>
      <c r="CW11" s="475"/>
      <c r="CX11" s="475"/>
      <c r="CY11" s="475"/>
      <c r="CZ11" s="475"/>
      <c r="DA11" s="476"/>
      <c r="DB11" s="474" t="s">
        <v>131</v>
      </c>
      <c r="DC11" s="475"/>
      <c r="DD11" s="475"/>
      <c r="DE11" s="475"/>
      <c r="DF11" s="475"/>
      <c r="DG11" s="475"/>
      <c r="DH11" s="475"/>
      <c r="DI11" s="476"/>
      <c r="DJ11" s="184"/>
      <c r="DK11" s="184"/>
      <c r="DL11" s="184"/>
      <c r="DM11" s="184"/>
      <c r="DN11" s="184"/>
      <c r="DO11" s="184"/>
    </row>
    <row r="12" spans="1:119" ht="18.75" customHeight="1" x14ac:dyDescent="0.15">
      <c r="A12" s="185"/>
      <c r="B12" s="494" t="s">
        <v>132</v>
      </c>
      <c r="C12" s="495"/>
      <c r="D12" s="495"/>
      <c r="E12" s="495"/>
      <c r="F12" s="495"/>
      <c r="G12" s="495"/>
      <c r="H12" s="495"/>
      <c r="I12" s="495"/>
      <c r="J12" s="495"/>
      <c r="K12" s="496"/>
      <c r="L12" s="503" t="s">
        <v>133</v>
      </c>
      <c r="M12" s="504"/>
      <c r="N12" s="504"/>
      <c r="O12" s="504"/>
      <c r="P12" s="504"/>
      <c r="Q12" s="505"/>
      <c r="R12" s="506">
        <v>7102</v>
      </c>
      <c r="S12" s="507"/>
      <c r="T12" s="507"/>
      <c r="U12" s="507"/>
      <c r="V12" s="508"/>
      <c r="W12" s="509" t="s">
        <v>1</v>
      </c>
      <c r="X12" s="467"/>
      <c r="Y12" s="467"/>
      <c r="Z12" s="467"/>
      <c r="AA12" s="467"/>
      <c r="AB12" s="510"/>
      <c r="AC12" s="511" t="s">
        <v>134</v>
      </c>
      <c r="AD12" s="512"/>
      <c r="AE12" s="512"/>
      <c r="AF12" s="512"/>
      <c r="AG12" s="513"/>
      <c r="AH12" s="511" t="s">
        <v>135</v>
      </c>
      <c r="AI12" s="512"/>
      <c r="AJ12" s="512"/>
      <c r="AK12" s="512"/>
      <c r="AL12" s="514"/>
      <c r="AM12" s="463" t="s">
        <v>136</v>
      </c>
      <c r="AN12" s="464"/>
      <c r="AO12" s="464"/>
      <c r="AP12" s="464"/>
      <c r="AQ12" s="464"/>
      <c r="AR12" s="464"/>
      <c r="AS12" s="464"/>
      <c r="AT12" s="465"/>
      <c r="AU12" s="466" t="s">
        <v>94</v>
      </c>
      <c r="AV12" s="467"/>
      <c r="AW12" s="467"/>
      <c r="AX12" s="467"/>
      <c r="AY12" s="468" t="s">
        <v>137</v>
      </c>
      <c r="AZ12" s="469"/>
      <c r="BA12" s="469"/>
      <c r="BB12" s="469"/>
      <c r="BC12" s="469"/>
      <c r="BD12" s="469"/>
      <c r="BE12" s="469"/>
      <c r="BF12" s="469"/>
      <c r="BG12" s="469"/>
      <c r="BH12" s="469"/>
      <c r="BI12" s="469"/>
      <c r="BJ12" s="469"/>
      <c r="BK12" s="469"/>
      <c r="BL12" s="469"/>
      <c r="BM12" s="470"/>
      <c r="BN12" s="434">
        <v>50000</v>
      </c>
      <c r="BO12" s="435"/>
      <c r="BP12" s="435"/>
      <c r="BQ12" s="435"/>
      <c r="BR12" s="435"/>
      <c r="BS12" s="435"/>
      <c r="BT12" s="435"/>
      <c r="BU12" s="436"/>
      <c r="BV12" s="434">
        <v>16</v>
      </c>
      <c r="BW12" s="435"/>
      <c r="BX12" s="435"/>
      <c r="BY12" s="435"/>
      <c r="BZ12" s="435"/>
      <c r="CA12" s="435"/>
      <c r="CB12" s="435"/>
      <c r="CC12" s="436"/>
      <c r="CD12" s="437" t="s">
        <v>138</v>
      </c>
      <c r="CE12" s="438"/>
      <c r="CF12" s="438"/>
      <c r="CG12" s="438"/>
      <c r="CH12" s="438"/>
      <c r="CI12" s="438"/>
      <c r="CJ12" s="438"/>
      <c r="CK12" s="438"/>
      <c r="CL12" s="438"/>
      <c r="CM12" s="438"/>
      <c r="CN12" s="438"/>
      <c r="CO12" s="438"/>
      <c r="CP12" s="438"/>
      <c r="CQ12" s="438"/>
      <c r="CR12" s="438"/>
      <c r="CS12" s="439"/>
      <c r="CT12" s="474" t="s">
        <v>139</v>
      </c>
      <c r="CU12" s="475"/>
      <c r="CV12" s="475"/>
      <c r="CW12" s="475"/>
      <c r="CX12" s="475"/>
      <c r="CY12" s="475"/>
      <c r="CZ12" s="475"/>
      <c r="DA12" s="476"/>
      <c r="DB12" s="474" t="s">
        <v>140</v>
      </c>
      <c r="DC12" s="475"/>
      <c r="DD12" s="475"/>
      <c r="DE12" s="475"/>
      <c r="DF12" s="475"/>
      <c r="DG12" s="475"/>
      <c r="DH12" s="475"/>
      <c r="DI12" s="476"/>
      <c r="DJ12" s="184"/>
      <c r="DK12" s="184"/>
      <c r="DL12" s="184"/>
      <c r="DM12" s="184"/>
      <c r="DN12" s="184"/>
      <c r="DO12" s="184"/>
    </row>
    <row r="13" spans="1:119" ht="18.75" customHeight="1" x14ac:dyDescent="0.15">
      <c r="A13" s="185"/>
      <c r="B13" s="497"/>
      <c r="C13" s="498"/>
      <c r="D13" s="498"/>
      <c r="E13" s="498"/>
      <c r="F13" s="498"/>
      <c r="G13" s="498"/>
      <c r="H13" s="498"/>
      <c r="I13" s="498"/>
      <c r="J13" s="498"/>
      <c r="K13" s="499"/>
      <c r="L13" s="195"/>
      <c r="M13" s="525" t="s">
        <v>141</v>
      </c>
      <c r="N13" s="526"/>
      <c r="O13" s="526"/>
      <c r="P13" s="526"/>
      <c r="Q13" s="527"/>
      <c r="R13" s="518">
        <v>7045</v>
      </c>
      <c r="S13" s="519"/>
      <c r="T13" s="519"/>
      <c r="U13" s="519"/>
      <c r="V13" s="520"/>
      <c r="W13" s="450" t="s">
        <v>142</v>
      </c>
      <c r="X13" s="451"/>
      <c r="Y13" s="451"/>
      <c r="Z13" s="451"/>
      <c r="AA13" s="451"/>
      <c r="AB13" s="441"/>
      <c r="AC13" s="485">
        <v>594</v>
      </c>
      <c r="AD13" s="486"/>
      <c r="AE13" s="486"/>
      <c r="AF13" s="486"/>
      <c r="AG13" s="528"/>
      <c r="AH13" s="485">
        <v>546</v>
      </c>
      <c r="AI13" s="486"/>
      <c r="AJ13" s="486"/>
      <c r="AK13" s="486"/>
      <c r="AL13" s="487"/>
      <c r="AM13" s="463" t="s">
        <v>143</v>
      </c>
      <c r="AN13" s="464"/>
      <c r="AO13" s="464"/>
      <c r="AP13" s="464"/>
      <c r="AQ13" s="464"/>
      <c r="AR13" s="464"/>
      <c r="AS13" s="464"/>
      <c r="AT13" s="465"/>
      <c r="AU13" s="466" t="s">
        <v>144</v>
      </c>
      <c r="AV13" s="467"/>
      <c r="AW13" s="467"/>
      <c r="AX13" s="467"/>
      <c r="AY13" s="468" t="s">
        <v>145</v>
      </c>
      <c r="AZ13" s="469"/>
      <c r="BA13" s="469"/>
      <c r="BB13" s="469"/>
      <c r="BC13" s="469"/>
      <c r="BD13" s="469"/>
      <c r="BE13" s="469"/>
      <c r="BF13" s="469"/>
      <c r="BG13" s="469"/>
      <c r="BH13" s="469"/>
      <c r="BI13" s="469"/>
      <c r="BJ13" s="469"/>
      <c r="BK13" s="469"/>
      <c r="BL13" s="469"/>
      <c r="BM13" s="470"/>
      <c r="BN13" s="434">
        <v>-15976</v>
      </c>
      <c r="BO13" s="435"/>
      <c r="BP13" s="435"/>
      <c r="BQ13" s="435"/>
      <c r="BR13" s="435"/>
      <c r="BS13" s="435"/>
      <c r="BT13" s="435"/>
      <c r="BU13" s="436"/>
      <c r="BV13" s="434">
        <v>5836</v>
      </c>
      <c r="BW13" s="435"/>
      <c r="BX13" s="435"/>
      <c r="BY13" s="435"/>
      <c r="BZ13" s="435"/>
      <c r="CA13" s="435"/>
      <c r="CB13" s="435"/>
      <c r="CC13" s="436"/>
      <c r="CD13" s="437" t="s">
        <v>146</v>
      </c>
      <c r="CE13" s="438"/>
      <c r="CF13" s="438"/>
      <c r="CG13" s="438"/>
      <c r="CH13" s="438"/>
      <c r="CI13" s="438"/>
      <c r="CJ13" s="438"/>
      <c r="CK13" s="438"/>
      <c r="CL13" s="438"/>
      <c r="CM13" s="438"/>
      <c r="CN13" s="438"/>
      <c r="CO13" s="438"/>
      <c r="CP13" s="438"/>
      <c r="CQ13" s="438"/>
      <c r="CR13" s="438"/>
      <c r="CS13" s="439"/>
      <c r="CT13" s="431">
        <v>15</v>
      </c>
      <c r="CU13" s="432"/>
      <c r="CV13" s="432"/>
      <c r="CW13" s="432"/>
      <c r="CX13" s="432"/>
      <c r="CY13" s="432"/>
      <c r="CZ13" s="432"/>
      <c r="DA13" s="433"/>
      <c r="DB13" s="431">
        <v>14</v>
      </c>
      <c r="DC13" s="432"/>
      <c r="DD13" s="432"/>
      <c r="DE13" s="432"/>
      <c r="DF13" s="432"/>
      <c r="DG13" s="432"/>
      <c r="DH13" s="432"/>
      <c r="DI13" s="433"/>
      <c r="DJ13" s="184"/>
      <c r="DK13" s="184"/>
      <c r="DL13" s="184"/>
      <c r="DM13" s="184"/>
      <c r="DN13" s="184"/>
      <c r="DO13" s="184"/>
    </row>
    <row r="14" spans="1:119" ht="18.75" customHeight="1" thickBot="1" x14ac:dyDescent="0.2">
      <c r="A14" s="185"/>
      <c r="B14" s="497"/>
      <c r="C14" s="498"/>
      <c r="D14" s="498"/>
      <c r="E14" s="498"/>
      <c r="F14" s="498"/>
      <c r="G14" s="498"/>
      <c r="H14" s="498"/>
      <c r="I14" s="498"/>
      <c r="J14" s="498"/>
      <c r="K14" s="499"/>
      <c r="L14" s="515" t="s">
        <v>147</v>
      </c>
      <c r="M14" s="516"/>
      <c r="N14" s="516"/>
      <c r="O14" s="516"/>
      <c r="P14" s="516"/>
      <c r="Q14" s="517"/>
      <c r="R14" s="518">
        <v>7255</v>
      </c>
      <c r="S14" s="519"/>
      <c r="T14" s="519"/>
      <c r="U14" s="519"/>
      <c r="V14" s="520"/>
      <c r="W14" s="424"/>
      <c r="X14" s="425"/>
      <c r="Y14" s="425"/>
      <c r="Z14" s="425"/>
      <c r="AA14" s="425"/>
      <c r="AB14" s="414"/>
      <c r="AC14" s="521">
        <v>15.1</v>
      </c>
      <c r="AD14" s="522"/>
      <c r="AE14" s="522"/>
      <c r="AF14" s="522"/>
      <c r="AG14" s="523"/>
      <c r="AH14" s="521">
        <v>13.4</v>
      </c>
      <c r="AI14" s="522"/>
      <c r="AJ14" s="522"/>
      <c r="AK14" s="522"/>
      <c r="AL14" s="524"/>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34"/>
      <c r="BO14" s="435"/>
      <c r="BP14" s="435"/>
      <c r="BQ14" s="435"/>
      <c r="BR14" s="435"/>
      <c r="BS14" s="435"/>
      <c r="BT14" s="435"/>
      <c r="BU14" s="436"/>
      <c r="BV14" s="434"/>
      <c r="BW14" s="435"/>
      <c r="BX14" s="435"/>
      <c r="BY14" s="435"/>
      <c r="BZ14" s="435"/>
      <c r="CA14" s="435"/>
      <c r="CB14" s="435"/>
      <c r="CC14" s="436"/>
      <c r="CD14" s="529" t="s">
        <v>148</v>
      </c>
      <c r="CE14" s="530"/>
      <c r="CF14" s="530"/>
      <c r="CG14" s="530"/>
      <c r="CH14" s="530"/>
      <c r="CI14" s="530"/>
      <c r="CJ14" s="530"/>
      <c r="CK14" s="530"/>
      <c r="CL14" s="530"/>
      <c r="CM14" s="530"/>
      <c r="CN14" s="530"/>
      <c r="CO14" s="530"/>
      <c r="CP14" s="530"/>
      <c r="CQ14" s="530"/>
      <c r="CR14" s="530"/>
      <c r="CS14" s="531"/>
      <c r="CT14" s="532">
        <v>127.7</v>
      </c>
      <c r="CU14" s="533"/>
      <c r="CV14" s="533"/>
      <c r="CW14" s="533"/>
      <c r="CX14" s="533"/>
      <c r="CY14" s="533"/>
      <c r="CZ14" s="533"/>
      <c r="DA14" s="534"/>
      <c r="DB14" s="532">
        <v>138.6</v>
      </c>
      <c r="DC14" s="533"/>
      <c r="DD14" s="533"/>
      <c r="DE14" s="533"/>
      <c r="DF14" s="533"/>
      <c r="DG14" s="533"/>
      <c r="DH14" s="533"/>
      <c r="DI14" s="534"/>
      <c r="DJ14" s="184"/>
      <c r="DK14" s="184"/>
      <c r="DL14" s="184"/>
      <c r="DM14" s="184"/>
      <c r="DN14" s="184"/>
      <c r="DO14" s="184"/>
    </row>
    <row r="15" spans="1:119" ht="18.75" customHeight="1" x14ac:dyDescent="0.15">
      <c r="A15" s="185"/>
      <c r="B15" s="497"/>
      <c r="C15" s="498"/>
      <c r="D15" s="498"/>
      <c r="E15" s="498"/>
      <c r="F15" s="498"/>
      <c r="G15" s="498"/>
      <c r="H15" s="498"/>
      <c r="I15" s="498"/>
      <c r="J15" s="498"/>
      <c r="K15" s="499"/>
      <c r="L15" s="195"/>
      <c r="M15" s="525" t="s">
        <v>149</v>
      </c>
      <c r="N15" s="526"/>
      <c r="O15" s="526"/>
      <c r="P15" s="526"/>
      <c r="Q15" s="527"/>
      <c r="R15" s="518">
        <v>7210</v>
      </c>
      <c r="S15" s="519"/>
      <c r="T15" s="519"/>
      <c r="U15" s="519"/>
      <c r="V15" s="520"/>
      <c r="W15" s="450" t="s">
        <v>150</v>
      </c>
      <c r="X15" s="451"/>
      <c r="Y15" s="451"/>
      <c r="Z15" s="451"/>
      <c r="AA15" s="451"/>
      <c r="AB15" s="441"/>
      <c r="AC15" s="485">
        <v>582</v>
      </c>
      <c r="AD15" s="486"/>
      <c r="AE15" s="486"/>
      <c r="AF15" s="486"/>
      <c r="AG15" s="528"/>
      <c r="AH15" s="485">
        <v>571</v>
      </c>
      <c r="AI15" s="486"/>
      <c r="AJ15" s="486"/>
      <c r="AK15" s="486"/>
      <c r="AL15" s="487"/>
      <c r="AM15" s="463"/>
      <c r="AN15" s="464"/>
      <c r="AO15" s="464"/>
      <c r="AP15" s="464"/>
      <c r="AQ15" s="464"/>
      <c r="AR15" s="464"/>
      <c r="AS15" s="464"/>
      <c r="AT15" s="465"/>
      <c r="AU15" s="466"/>
      <c r="AV15" s="467"/>
      <c r="AW15" s="467"/>
      <c r="AX15" s="467"/>
      <c r="AY15" s="394" t="s">
        <v>151</v>
      </c>
      <c r="AZ15" s="395"/>
      <c r="BA15" s="395"/>
      <c r="BB15" s="395"/>
      <c r="BC15" s="395"/>
      <c r="BD15" s="395"/>
      <c r="BE15" s="395"/>
      <c r="BF15" s="395"/>
      <c r="BG15" s="395"/>
      <c r="BH15" s="395"/>
      <c r="BI15" s="395"/>
      <c r="BJ15" s="395"/>
      <c r="BK15" s="395"/>
      <c r="BL15" s="395"/>
      <c r="BM15" s="396"/>
      <c r="BN15" s="397">
        <v>980784</v>
      </c>
      <c r="BO15" s="398"/>
      <c r="BP15" s="398"/>
      <c r="BQ15" s="398"/>
      <c r="BR15" s="398"/>
      <c r="BS15" s="398"/>
      <c r="BT15" s="398"/>
      <c r="BU15" s="399"/>
      <c r="BV15" s="397">
        <v>962997</v>
      </c>
      <c r="BW15" s="398"/>
      <c r="BX15" s="398"/>
      <c r="BY15" s="398"/>
      <c r="BZ15" s="398"/>
      <c r="CA15" s="398"/>
      <c r="CB15" s="398"/>
      <c r="CC15" s="399"/>
      <c r="CD15" s="535" t="s">
        <v>152</v>
      </c>
      <c r="CE15" s="536"/>
      <c r="CF15" s="536"/>
      <c r="CG15" s="536"/>
      <c r="CH15" s="536"/>
      <c r="CI15" s="536"/>
      <c r="CJ15" s="536"/>
      <c r="CK15" s="536"/>
      <c r="CL15" s="536"/>
      <c r="CM15" s="536"/>
      <c r="CN15" s="536"/>
      <c r="CO15" s="536"/>
      <c r="CP15" s="536"/>
      <c r="CQ15" s="536"/>
      <c r="CR15" s="536"/>
      <c r="CS15" s="53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7"/>
      <c r="C16" s="498"/>
      <c r="D16" s="498"/>
      <c r="E16" s="498"/>
      <c r="F16" s="498"/>
      <c r="G16" s="498"/>
      <c r="H16" s="498"/>
      <c r="I16" s="498"/>
      <c r="J16" s="498"/>
      <c r="K16" s="499"/>
      <c r="L16" s="515" t="s">
        <v>153</v>
      </c>
      <c r="M16" s="546"/>
      <c r="N16" s="546"/>
      <c r="O16" s="546"/>
      <c r="P16" s="546"/>
      <c r="Q16" s="547"/>
      <c r="R16" s="538" t="s">
        <v>154</v>
      </c>
      <c r="S16" s="539"/>
      <c r="T16" s="539"/>
      <c r="U16" s="539"/>
      <c r="V16" s="540"/>
      <c r="W16" s="424"/>
      <c r="X16" s="425"/>
      <c r="Y16" s="425"/>
      <c r="Z16" s="425"/>
      <c r="AA16" s="425"/>
      <c r="AB16" s="414"/>
      <c r="AC16" s="521">
        <v>14.8</v>
      </c>
      <c r="AD16" s="522"/>
      <c r="AE16" s="522"/>
      <c r="AF16" s="522"/>
      <c r="AG16" s="523"/>
      <c r="AH16" s="521">
        <v>14</v>
      </c>
      <c r="AI16" s="522"/>
      <c r="AJ16" s="522"/>
      <c r="AK16" s="522"/>
      <c r="AL16" s="524"/>
      <c r="AM16" s="463"/>
      <c r="AN16" s="464"/>
      <c r="AO16" s="464"/>
      <c r="AP16" s="464"/>
      <c r="AQ16" s="464"/>
      <c r="AR16" s="464"/>
      <c r="AS16" s="464"/>
      <c r="AT16" s="465"/>
      <c r="AU16" s="466"/>
      <c r="AV16" s="467"/>
      <c r="AW16" s="467"/>
      <c r="AX16" s="467"/>
      <c r="AY16" s="468" t="s">
        <v>155</v>
      </c>
      <c r="AZ16" s="469"/>
      <c r="BA16" s="469"/>
      <c r="BB16" s="469"/>
      <c r="BC16" s="469"/>
      <c r="BD16" s="469"/>
      <c r="BE16" s="469"/>
      <c r="BF16" s="469"/>
      <c r="BG16" s="469"/>
      <c r="BH16" s="469"/>
      <c r="BI16" s="469"/>
      <c r="BJ16" s="469"/>
      <c r="BK16" s="469"/>
      <c r="BL16" s="469"/>
      <c r="BM16" s="470"/>
      <c r="BN16" s="434">
        <v>4302398</v>
      </c>
      <c r="BO16" s="435"/>
      <c r="BP16" s="435"/>
      <c r="BQ16" s="435"/>
      <c r="BR16" s="435"/>
      <c r="BS16" s="435"/>
      <c r="BT16" s="435"/>
      <c r="BU16" s="436"/>
      <c r="BV16" s="434">
        <v>4275912</v>
      </c>
      <c r="BW16" s="435"/>
      <c r="BX16" s="435"/>
      <c r="BY16" s="435"/>
      <c r="BZ16" s="435"/>
      <c r="CA16" s="435"/>
      <c r="CB16" s="435"/>
      <c r="CC16" s="436"/>
      <c r="CD16" s="199"/>
      <c r="CE16" s="544"/>
      <c r="CF16" s="544"/>
      <c r="CG16" s="544"/>
      <c r="CH16" s="544"/>
      <c r="CI16" s="544"/>
      <c r="CJ16" s="544"/>
      <c r="CK16" s="544"/>
      <c r="CL16" s="544"/>
      <c r="CM16" s="544"/>
      <c r="CN16" s="544"/>
      <c r="CO16" s="544"/>
      <c r="CP16" s="544"/>
      <c r="CQ16" s="544"/>
      <c r="CR16" s="544"/>
      <c r="CS16" s="545"/>
      <c r="CT16" s="431"/>
      <c r="CU16" s="432"/>
      <c r="CV16" s="432"/>
      <c r="CW16" s="432"/>
      <c r="CX16" s="432"/>
      <c r="CY16" s="432"/>
      <c r="CZ16" s="432"/>
      <c r="DA16" s="433"/>
      <c r="DB16" s="431"/>
      <c r="DC16" s="432"/>
      <c r="DD16" s="432"/>
      <c r="DE16" s="432"/>
      <c r="DF16" s="432"/>
      <c r="DG16" s="432"/>
      <c r="DH16" s="432"/>
      <c r="DI16" s="433"/>
      <c r="DJ16" s="184"/>
      <c r="DK16" s="184"/>
      <c r="DL16" s="184"/>
      <c r="DM16" s="184"/>
      <c r="DN16" s="184"/>
      <c r="DO16" s="184"/>
    </row>
    <row r="17" spans="1:119" ht="18.75" customHeight="1" thickBot="1" x14ac:dyDescent="0.2">
      <c r="A17" s="185"/>
      <c r="B17" s="500"/>
      <c r="C17" s="501"/>
      <c r="D17" s="501"/>
      <c r="E17" s="501"/>
      <c r="F17" s="501"/>
      <c r="G17" s="501"/>
      <c r="H17" s="501"/>
      <c r="I17" s="501"/>
      <c r="J17" s="501"/>
      <c r="K17" s="502"/>
      <c r="L17" s="200"/>
      <c r="M17" s="541" t="s">
        <v>156</v>
      </c>
      <c r="N17" s="542"/>
      <c r="O17" s="542"/>
      <c r="P17" s="542"/>
      <c r="Q17" s="543"/>
      <c r="R17" s="538" t="s">
        <v>157</v>
      </c>
      <c r="S17" s="539"/>
      <c r="T17" s="539"/>
      <c r="U17" s="539"/>
      <c r="V17" s="540"/>
      <c r="W17" s="450" t="s">
        <v>158</v>
      </c>
      <c r="X17" s="451"/>
      <c r="Y17" s="451"/>
      <c r="Z17" s="451"/>
      <c r="AA17" s="451"/>
      <c r="AB17" s="441"/>
      <c r="AC17" s="485">
        <v>2768</v>
      </c>
      <c r="AD17" s="486"/>
      <c r="AE17" s="486"/>
      <c r="AF17" s="486"/>
      <c r="AG17" s="528"/>
      <c r="AH17" s="485">
        <v>2963</v>
      </c>
      <c r="AI17" s="486"/>
      <c r="AJ17" s="486"/>
      <c r="AK17" s="486"/>
      <c r="AL17" s="487"/>
      <c r="AM17" s="463"/>
      <c r="AN17" s="464"/>
      <c r="AO17" s="464"/>
      <c r="AP17" s="464"/>
      <c r="AQ17" s="464"/>
      <c r="AR17" s="464"/>
      <c r="AS17" s="464"/>
      <c r="AT17" s="465"/>
      <c r="AU17" s="466"/>
      <c r="AV17" s="467"/>
      <c r="AW17" s="467"/>
      <c r="AX17" s="467"/>
      <c r="AY17" s="468" t="s">
        <v>159</v>
      </c>
      <c r="AZ17" s="469"/>
      <c r="BA17" s="469"/>
      <c r="BB17" s="469"/>
      <c r="BC17" s="469"/>
      <c r="BD17" s="469"/>
      <c r="BE17" s="469"/>
      <c r="BF17" s="469"/>
      <c r="BG17" s="469"/>
      <c r="BH17" s="469"/>
      <c r="BI17" s="469"/>
      <c r="BJ17" s="469"/>
      <c r="BK17" s="469"/>
      <c r="BL17" s="469"/>
      <c r="BM17" s="470"/>
      <c r="BN17" s="434">
        <v>1234935</v>
      </c>
      <c r="BO17" s="435"/>
      <c r="BP17" s="435"/>
      <c r="BQ17" s="435"/>
      <c r="BR17" s="435"/>
      <c r="BS17" s="435"/>
      <c r="BT17" s="435"/>
      <c r="BU17" s="436"/>
      <c r="BV17" s="434">
        <v>1204016</v>
      </c>
      <c r="BW17" s="435"/>
      <c r="BX17" s="435"/>
      <c r="BY17" s="435"/>
      <c r="BZ17" s="435"/>
      <c r="CA17" s="435"/>
      <c r="CB17" s="435"/>
      <c r="CC17" s="436"/>
      <c r="CD17" s="199"/>
      <c r="CE17" s="544"/>
      <c r="CF17" s="544"/>
      <c r="CG17" s="544"/>
      <c r="CH17" s="544"/>
      <c r="CI17" s="544"/>
      <c r="CJ17" s="544"/>
      <c r="CK17" s="544"/>
      <c r="CL17" s="544"/>
      <c r="CM17" s="544"/>
      <c r="CN17" s="544"/>
      <c r="CO17" s="544"/>
      <c r="CP17" s="544"/>
      <c r="CQ17" s="544"/>
      <c r="CR17" s="544"/>
      <c r="CS17" s="545"/>
      <c r="CT17" s="431"/>
      <c r="CU17" s="432"/>
      <c r="CV17" s="432"/>
      <c r="CW17" s="432"/>
      <c r="CX17" s="432"/>
      <c r="CY17" s="432"/>
      <c r="CZ17" s="432"/>
      <c r="DA17" s="433"/>
      <c r="DB17" s="431"/>
      <c r="DC17" s="432"/>
      <c r="DD17" s="432"/>
      <c r="DE17" s="432"/>
      <c r="DF17" s="432"/>
      <c r="DG17" s="432"/>
      <c r="DH17" s="432"/>
      <c r="DI17" s="433"/>
      <c r="DJ17" s="184"/>
      <c r="DK17" s="184"/>
      <c r="DL17" s="184"/>
      <c r="DM17" s="184"/>
      <c r="DN17" s="184"/>
      <c r="DO17" s="184"/>
    </row>
    <row r="18" spans="1:119" ht="18.75" customHeight="1" thickBot="1" x14ac:dyDescent="0.2">
      <c r="A18" s="185"/>
      <c r="B18" s="548" t="s">
        <v>160</v>
      </c>
      <c r="C18" s="477"/>
      <c r="D18" s="477"/>
      <c r="E18" s="549"/>
      <c r="F18" s="549"/>
      <c r="G18" s="549"/>
      <c r="H18" s="549"/>
      <c r="I18" s="549"/>
      <c r="J18" s="549"/>
      <c r="K18" s="549"/>
      <c r="L18" s="550">
        <v>774.33</v>
      </c>
      <c r="M18" s="550"/>
      <c r="N18" s="550"/>
      <c r="O18" s="550"/>
      <c r="P18" s="550"/>
      <c r="Q18" s="550"/>
      <c r="R18" s="551"/>
      <c r="S18" s="551"/>
      <c r="T18" s="551"/>
      <c r="U18" s="551"/>
      <c r="V18" s="552"/>
      <c r="W18" s="452"/>
      <c r="X18" s="453"/>
      <c r="Y18" s="453"/>
      <c r="Z18" s="453"/>
      <c r="AA18" s="453"/>
      <c r="AB18" s="444"/>
      <c r="AC18" s="553">
        <v>70.2</v>
      </c>
      <c r="AD18" s="554"/>
      <c r="AE18" s="554"/>
      <c r="AF18" s="554"/>
      <c r="AG18" s="555"/>
      <c r="AH18" s="553">
        <v>72.599999999999994</v>
      </c>
      <c r="AI18" s="554"/>
      <c r="AJ18" s="554"/>
      <c r="AK18" s="554"/>
      <c r="AL18" s="556"/>
      <c r="AM18" s="463"/>
      <c r="AN18" s="464"/>
      <c r="AO18" s="464"/>
      <c r="AP18" s="464"/>
      <c r="AQ18" s="464"/>
      <c r="AR18" s="464"/>
      <c r="AS18" s="464"/>
      <c r="AT18" s="465"/>
      <c r="AU18" s="466"/>
      <c r="AV18" s="467"/>
      <c r="AW18" s="467"/>
      <c r="AX18" s="467"/>
      <c r="AY18" s="468" t="s">
        <v>161</v>
      </c>
      <c r="AZ18" s="469"/>
      <c r="BA18" s="469"/>
      <c r="BB18" s="469"/>
      <c r="BC18" s="469"/>
      <c r="BD18" s="469"/>
      <c r="BE18" s="469"/>
      <c r="BF18" s="469"/>
      <c r="BG18" s="469"/>
      <c r="BH18" s="469"/>
      <c r="BI18" s="469"/>
      <c r="BJ18" s="469"/>
      <c r="BK18" s="469"/>
      <c r="BL18" s="469"/>
      <c r="BM18" s="470"/>
      <c r="BN18" s="434">
        <v>4439275</v>
      </c>
      <c r="BO18" s="435"/>
      <c r="BP18" s="435"/>
      <c r="BQ18" s="435"/>
      <c r="BR18" s="435"/>
      <c r="BS18" s="435"/>
      <c r="BT18" s="435"/>
      <c r="BU18" s="436"/>
      <c r="BV18" s="434">
        <v>4406131</v>
      </c>
      <c r="BW18" s="435"/>
      <c r="BX18" s="435"/>
      <c r="BY18" s="435"/>
      <c r="BZ18" s="435"/>
      <c r="CA18" s="435"/>
      <c r="CB18" s="435"/>
      <c r="CC18" s="436"/>
      <c r="CD18" s="199"/>
      <c r="CE18" s="544"/>
      <c r="CF18" s="544"/>
      <c r="CG18" s="544"/>
      <c r="CH18" s="544"/>
      <c r="CI18" s="544"/>
      <c r="CJ18" s="544"/>
      <c r="CK18" s="544"/>
      <c r="CL18" s="544"/>
      <c r="CM18" s="544"/>
      <c r="CN18" s="544"/>
      <c r="CO18" s="544"/>
      <c r="CP18" s="544"/>
      <c r="CQ18" s="544"/>
      <c r="CR18" s="544"/>
      <c r="CS18" s="545"/>
      <c r="CT18" s="431"/>
      <c r="CU18" s="432"/>
      <c r="CV18" s="432"/>
      <c r="CW18" s="432"/>
      <c r="CX18" s="432"/>
      <c r="CY18" s="432"/>
      <c r="CZ18" s="432"/>
      <c r="DA18" s="433"/>
      <c r="DB18" s="431"/>
      <c r="DC18" s="432"/>
      <c r="DD18" s="432"/>
      <c r="DE18" s="432"/>
      <c r="DF18" s="432"/>
      <c r="DG18" s="432"/>
      <c r="DH18" s="432"/>
      <c r="DI18" s="433"/>
      <c r="DJ18" s="184"/>
      <c r="DK18" s="184"/>
      <c r="DL18" s="184"/>
      <c r="DM18" s="184"/>
      <c r="DN18" s="184"/>
      <c r="DO18" s="184"/>
    </row>
    <row r="19" spans="1:119" ht="18.75" customHeight="1" thickBot="1" x14ac:dyDescent="0.2">
      <c r="A19" s="185"/>
      <c r="B19" s="548" t="s">
        <v>162</v>
      </c>
      <c r="C19" s="477"/>
      <c r="D19" s="477"/>
      <c r="E19" s="549"/>
      <c r="F19" s="549"/>
      <c r="G19" s="549"/>
      <c r="H19" s="549"/>
      <c r="I19" s="549"/>
      <c r="J19" s="549"/>
      <c r="K19" s="549"/>
      <c r="L19" s="557">
        <v>10</v>
      </c>
      <c r="M19" s="557"/>
      <c r="N19" s="557"/>
      <c r="O19" s="557"/>
      <c r="P19" s="557"/>
      <c r="Q19" s="557"/>
      <c r="R19" s="558"/>
      <c r="S19" s="558"/>
      <c r="T19" s="558"/>
      <c r="U19" s="558"/>
      <c r="V19" s="559"/>
      <c r="W19" s="391"/>
      <c r="X19" s="392"/>
      <c r="Y19" s="392"/>
      <c r="Z19" s="392"/>
      <c r="AA19" s="392"/>
      <c r="AB19" s="392"/>
      <c r="AC19" s="566"/>
      <c r="AD19" s="566"/>
      <c r="AE19" s="566"/>
      <c r="AF19" s="566"/>
      <c r="AG19" s="566"/>
      <c r="AH19" s="566"/>
      <c r="AI19" s="566"/>
      <c r="AJ19" s="566"/>
      <c r="AK19" s="566"/>
      <c r="AL19" s="567"/>
      <c r="AM19" s="463"/>
      <c r="AN19" s="464"/>
      <c r="AO19" s="464"/>
      <c r="AP19" s="464"/>
      <c r="AQ19" s="464"/>
      <c r="AR19" s="464"/>
      <c r="AS19" s="464"/>
      <c r="AT19" s="465"/>
      <c r="AU19" s="466"/>
      <c r="AV19" s="467"/>
      <c r="AW19" s="467"/>
      <c r="AX19" s="467"/>
      <c r="AY19" s="468" t="s">
        <v>163</v>
      </c>
      <c r="AZ19" s="469"/>
      <c r="BA19" s="469"/>
      <c r="BB19" s="469"/>
      <c r="BC19" s="469"/>
      <c r="BD19" s="469"/>
      <c r="BE19" s="469"/>
      <c r="BF19" s="469"/>
      <c r="BG19" s="469"/>
      <c r="BH19" s="469"/>
      <c r="BI19" s="469"/>
      <c r="BJ19" s="469"/>
      <c r="BK19" s="469"/>
      <c r="BL19" s="469"/>
      <c r="BM19" s="470"/>
      <c r="BN19" s="434">
        <v>5535483</v>
      </c>
      <c r="BO19" s="435"/>
      <c r="BP19" s="435"/>
      <c r="BQ19" s="435"/>
      <c r="BR19" s="435"/>
      <c r="BS19" s="435"/>
      <c r="BT19" s="435"/>
      <c r="BU19" s="436"/>
      <c r="BV19" s="434">
        <v>5470992</v>
      </c>
      <c r="BW19" s="435"/>
      <c r="BX19" s="435"/>
      <c r="BY19" s="435"/>
      <c r="BZ19" s="435"/>
      <c r="CA19" s="435"/>
      <c r="CB19" s="435"/>
      <c r="CC19" s="436"/>
      <c r="CD19" s="199"/>
      <c r="CE19" s="544"/>
      <c r="CF19" s="544"/>
      <c r="CG19" s="544"/>
      <c r="CH19" s="544"/>
      <c r="CI19" s="544"/>
      <c r="CJ19" s="544"/>
      <c r="CK19" s="544"/>
      <c r="CL19" s="544"/>
      <c r="CM19" s="544"/>
      <c r="CN19" s="544"/>
      <c r="CO19" s="544"/>
      <c r="CP19" s="544"/>
      <c r="CQ19" s="544"/>
      <c r="CR19" s="544"/>
      <c r="CS19" s="545"/>
      <c r="CT19" s="431"/>
      <c r="CU19" s="432"/>
      <c r="CV19" s="432"/>
      <c r="CW19" s="432"/>
      <c r="CX19" s="432"/>
      <c r="CY19" s="432"/>
      <c r="CZ19" s="432"/>
      <c r="DA19" s="433"/>
      <c r="DB19" s="431"/>
      <c r="DC19" s="432"/>
      <c r="DD19" s="432"/>
      <c r="DE19" s="432"/>
      <c r="DF19" s="432"/>
      <c r="DG19" s="432"/>
      <c r="DH19" s="432"/>
      <c r="DI19" s="433"/>
      <c r="DJ19" s="184"/>
      <c r="DK19" s="184"/>
      <c r="DL19" s="184"/>
      <c r="DM19" s="184"/>
      <c r="DN19" s="184"/>
      <c r="DO19" s="184"/>
    </row>
    <row r="20" spans="1:119" ht="18.75" customHeight="1" thickBot="1" x14ac:dyDescent="0.2">
      <c r="A20" s="185"/>
      <c r="B20" s="548" t="s">
        <v>164</v>
      </c>
      <c r="C20" s="477"/>
      <c r="D20" s="477"/>
      <c r="E20" s="549"/>
      <c r="F20" s="549"/>
      <c r="G20" s="549"/>
      <c r="H20" s="549"/>
      <c r="I20" s="549"/>
      <c r="J20" s="549"/>
      <c r="K20" s="549"/>
      <c r="L20" s="557">
        <v>3509</v>
      </c>
      <c r="M20" s="557"/>
      <c r="N20" s="557"/>
      <c r="O20" s="557"/>
      <c r="P20" s="557"/>
      <c r="Q20" s="557"/>
      <c r="R20" s="558"/>
      <c r="S20" s="558"/>
      <c r="T20" s="558"/>
      <c r="U20" s="558"/>
      <c r="V20" s="559"/>
      <c r="W20" s="452"/>
      <c r="X20" s="453"/>
      <c r="Y20" s="453"/>
      <c r="Z20" s="453"/>
      <c r="AA20" s="453"/>
      <c r="AB20" s="453"/>
      <c r="AC20" s="560"/>
      <c r="AD20" s="560"/>
      <c r="AE20" s="560"/>
      <c r="AF20" s="560"/>
      <c r="AG20" s="560"/>
      <c r="AH20" s="560"/>
      <c r="AI20" s="560"/>
      <c r="AJ20" s="560"/>
      <c r="AK20" s="560"/>
      <c r="AL20" s="561"/>
      <c r="AM20" s="562"/>
      <c r="AN20" s="489"/>
      <c r="AO20" s="489"/>
      <c r="AP20" s="489"/>
      <c r="AQ20" s="489"/>
      <c r="AR20" s="489"/>
      <c r="AS20" s="489"/>
      <c r="AT20" s="490"/>
      <c r="AU20" s="563"/>
      <c r="AV20" s="564"/>
      <c r="AW20" s="564"/>
      <c r="AX20" s="565"/>
      <c r="AY20" s="468"/>
      <c r="AZ20" s="469"/>
      <c r="BA20" s="469"/>
      <c r="BB20" s="469"/>
      <c r="BC20" s="469"/>
      <c r="BD20" s="469"/>
      <c r="BE20" s="469"/>
      <c r="BF20" s="469"/>
      <c r="BG20" s="469"/>
      <c r="BH20" s="469"/>
      <c r="BI20" s="469"/>
      <c r="BJ20" s="469"/>
      <c r="BK20" s="469"/>
      <c r="BL20" s="469"/>
      <c r="BM20" s="470"/>
      <c r="BN20" s="434"/>
      <c r="BO20" s="435"/>
      <c r="BP20" s="435"/>
      <c r="BQ20" s="435"/>
      <c r="BR20" s="435"/>
      <c r="BS20" s="435"/>
      <c r="BT20" s="435"/>
      <c r="BU20" s="436"/>
      <c r="BV20" s="434"/>
      <c r="BW20" s="435"/>
      <c r="BX20" s="435"/>
      <c r="BY20" s="435"/>
      <c r="BZ20" s="435"/>
      <c r="CA20" s="435"/>
      <c r="CB20" s="435"/>
      <c r="CC20" s="436"/>
      <c r="CD20" s="199"/>
      <c r="CE20" s="544"/>
      <c r="CF20" s="544"/>
      <c r="CG20" s="544"/>
      <c r="CH20" s="544"/>
      <c r="CI20" s="544"/>
      <c r="CJ20" s="544"/>
      <c r="CK20" s="544"/>
      <c r="CL20" s="544"/>
      <c r="CM20" s="544"/>
      <c r="CN20" s="544"/>
      <c r="CO20" s="544"/>
      <c r="CP20" s="544"/>
      <c r="CQ20" s="544"/>
      <c r="CR20" s="544"/>
      <c r="CS20" s="545"/>
      <c r="CT20" s="431"/>
      <c r="CU20" s="432"/>
      <c r="CV20" s="432"/>
      <c r="CW20" s="432"/>
      <c r="CX20" s="432"/>
      <c r="CY20" s="432"/>
      <c r="CZ20" s="432"/>
      <c r="DA20" s="433"/>
      <c r="DB20" s="431"/>
      <c r="DC20" s="432"/>
      <c r="DD20" s="432"/>
      <c r="DE20" s="432"/>
      <c r="DF20" s="432"/>
      <c r="DG20" s="432"/>
      <c r="DH20" s="432"/>
      <c r="DI20" s="433"/>
      <c r="DJ20" s="184"/>
      <c r="DK20" s="184"/>
      <c r="DL20" s="184"/>
      <c r="DM20" s="184"/>
      <c r="DN20" s="184"/>
      <c r="DO20" s="184"/>
    </row>
    <row r="21" spans="1:119" ht="18.75" customHeight="1" x14ac:dyDescent="0.15">
      <c r="A21" s="185"/>
      <c r="B21" s="568" t="s">
        <v>165</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468"/>
      <c r="AZ21" s="469"/>
      <c r="BA21" s="469"/>
      <c r="BB21" s="469"/>
      <c r="BC21" s="469"/>
      <c r="BD21" s="469"/>
      <c r="BE21" s="469"/>
      <c r="BF21" s="469"/>
      <c r="BG21" s="469"/>
      <c r="BH21" s="469"/>
      <c r="BI21" s="469"/>
      <c r="BJ21" s="469"/>
      <c r="BK21" s="469"/>
      <c r="BL21" s="469"/>
      <c r="BM21" s="470"/>
      <c r="BN21" s="434"/>
      <c r="BO21" s="435"/>
      <c r="BP21" s="435"/>
      <c r="BQ21" s="435"/>
      <c r="BR21" s="435"/>
      <c r="BS21" s="435"/>
      <c r="BT21" s="435"/>
      <c r="BU21" s="436"/>
      <c r="BV21" s="434"/>
      <c r="BW21" s="435"/>
      <c r="BX21" s="435"/>
      <c r="BY21" s="435"/>
      <c r="BZ21" s="435"/>
      <c r="CA21" s="435"/>
      <c r="CB21" s="435"/>
      <c r="CC21" s="436"/>
      <c r="CD21" s="199"/>
      <c r="CE21" s="544"/>
      <c r="CF21" s="544"/>
      <c r="CG21" s="544"/>
      <c r="CH21" s="544"/>
      <c r="CI21" s="544"/>
      <c r="CJ21" s="544"/>
      <c r="CK21" s="544"/>
      <c r="CL21" s="544"/>
      <c r="CM21" s="544"/>
      <c r="CN21" s="544"/>
      <c r="CO21" s="544"/>
      <c r="CP21" s="544"/>
      <c r="CQ21" s="544"/>
      <c r="CR21" s="544"/>
      <c r="CS21" s="545"/>
      <c r="CT21" s="431"/>
      <c r="CU21" s="432"/>
      <c r="CV21" s="432"/>
      <c r="CW21" s="432"/>
      <c r="CX21" s="432"/>
      <c r="CY21" s="432"/>
      <c r="CZ21" s="432"/>
      <c r="DA21" s="433"/>
      <c r="DB21" s="431"/>
      <c r="DC21" s="432"/>
      <c r="DD21" s="432"/>
      <c r="DE21" s="432"/>
      <c r="DF21" s="432"/>
      <c r="DG21" s="432"/>
      <c r="DH21" s="432"/>
      <c r="DI21" s="433"/>
      <c r="DJ21" s="184"/>
      <c r="DK21" s="184"/>
      <c r="DL21" s="184"/>
      <c r="DM21" s="184"/>
      <c r="DN21" s="184"/>
      <c r="DO21" s="184"/>
    </row>
    <row r="22" spans="1:119" ht="18.75" customHeight="1" thickBot="1" x14ac:dyDescent="0.2">
      <c r="A22" s="185"/>
      <c r="B22" s="571" t="s">
        <v>166</v>
      </c>
      <c r="C22" s="572"/>
      <c r="D22" s="573"/>
      <c r="E22" s="446" t="s">
        <v>1</v>
      </c>
      <c r="F22" s="451"/>
      <c r="G22" s="451"/>
      <c r="H22" s="451"/>
      <c r="I22" s="451"/>
      <c r="J22" s="451"/>
      <c r="K22" s="441"/>
      <c r="L22" s="446" t="s">
        <v>167</v>
      </c>
      <c r="M22" s="451"/>
      <c r="N22" s="451"/>
      <c r="O22" s="451"/>
      <c r="P22" s="441"/>
      <c r="Q22" s="580" t="s">
        <v>168</v>
      </c>
      <c r="R22" s="581"/>
      <c r="S22" s="581"/>
      <c r="T22" s="581"/>
      <c r="U22" s="581"/>
      <c r="V22" s="582"/>
      <c r="W22" s="586" t="s">
        <v>169</v>
      </c>
      <c r="X22" s="572"/>
      <c r="Y22" s="573"/>
      <c r="Z22" s="446" t="s">
        <v>1</v>
      </c>
      <c r="AA22" s="451"/>
      <c r="AB22" s="451"/>
      <c r="AC22" s="451"/>
      <c r="AD22" s="451"/>
      <c r="AE22" s="451"/>
      <c r="AF22" s="451"/>
      <c r="AG22" s="441"/>
      <c r="AH22" s="599" t="s">
        <v>170</v>
      </c>
      <c r="AI22" s="451"/>
      <c r="AJ22" s="451"/>
      <c r="AK22" s="451"/>
      <c r="AL22" s="441"/>
      <c r="AM22" s="599" t="s">
        <v>171</v>
      </c>
      <c r="AN22" s="600"/>
      <c r="AO22" s="600"/>
      <c r="AP22" s="600"/>
      <c r="AQ22" s="600"/>
      <c r="AR22" s="601"/>
      <c r="AS22" s="580" t="s">
        <v>168</v>
      </c>
      <c r="AT22" s="581"/>
      <c r="AU22" s="581"/>
      <c r="AV22" s="581"/>
      <c r="AW22" s="581"/>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199"/>
      <c r="CE22" s="544"/>
      <c r="CF22" s="544"/>
      <c r="CG22" s="544"/>
      <c r="CH22" s="544"/>
      <c r="CI22" s="544"/>
      <c r="CJ22" s="544"/>
      <c r="CK22" s="544"/>
      <c r="CL22" s="544"/>
      <c r="CM22" s="544"/>
      <c r="CN22" s="544"/>
      <c r="CO22" s="544"/>
      <c r="CP22" s="544"/>
      <c r="CQ22" s="544"/>
      <c r="CR22" s="544"/>
      <c r="CS22" s="545"/>
      <c r="CT22" s="431"/>
      <c r="CU22" s="432"/>
      <c r="CV22" s="432"/>
      <c r="CW22" s="432"/>
      <c r="CX22" s="432"/>
      <c r="CY22" s="432"/>
      <c r="CZ22" s="432"/>
      <c r="DA22" s="433"/>
      <c r="DB22" s="431"/>
      <c r="DC22" s="432"/>
      <c r="DD22" s="432"/>
      <c r="DE22" s="432"/>
      <c r="DF22" s="432"/>
      <c r="DG22" s="432"/>
      <c r="DH22" s="432"/>
      <c r="DI22" s="433"/>
      <c r="DJ22" s="184"/>
      <c r="DK22" s="184"/>
      <c r="DL22" s="184"/>
      <c r="DM22" s="184"/>
      <c r="DN22" s="184"/>
      <c r="DO22" s="184"/>
    </row>
    <row r="23" spans="1:119" ht="18.75" customHeight="1" x14ac:dyDescent="0.15">
      <c r="A23" s="185"/>
      <c r="B23" s="574"/>
      <c r="C23" s="575"/>
      <c r="D23" s="576"/>
      <c r="E23" s="420"/>
      <c r="F23" s="425"/>
      <c r="G23" s="425"/>
      <c r="H23" s="425"/>
      <c r="I23" s="425"/>
      <c r="J23" s="425"/>
      <c r="K23" s="414"/>
      <c r="L23" s="420"/>
      <c r="M23" s="425"/>
      <c r="N23" s="425"/>
      <c r="O23" s="425"/>
      <c r="P23" s="414"/>
      <c r="Q23" s="583"/>
      <c r="R23" s="584"/>
      <c r="S23" s="584"/>
      <c r="T23" s="584"/>
      <c r="U23" s="584"/>
      <c r="V23" s="585"/>
      <c r="W23" s="587"/>
      <c r="X23" s="575"/>
      <c r="Y23" s="576"/>
      <c r="Z23" s="420"/>
      <c r="AA23" s="425"/>
      <c r="AB23" s="425"/>
      <c r="AC23" s="425"/>
      <c r="AD23" s="425"/>
      <c r="AE23" s="425"/>
      <c r="AF23" s="425"/>
      <c r="AG23" s="414"/>
      <c r="AH23" s="420"/>
      <c r="AI23" s="425"/>
      <c r="AJ23" s="425"/>
      <c r="AK23" s="425"/>
      <c r="AL23" s="414"/>
      <c r="AM23" s="602"/>
      <c r="AN23" s="603"/>
      <c r="AO23" s="603"/>
      <c r="AP23" s="603"/>
      <c r="AQ23" s="603"/>
      <c r="AR23" s="604"/>
      <c r="AS23" s="583"/>
      <c r="AT23" s="584"/>
      <c r="AU23" s="584"/>
      <c r="AV23" s="584"/>
      <c r="AW23" s="584"/>
      <c r="AX23" s="606"/>
      <c r="AY23" s="394" t="s">
        <v>172</v>
      </c>
      <c r="AZ23" s="395"/>
      <c r="BA23" s="395"/>
      <c r="BB23" s="395"/>
      <c r="BC23" s="395"/>
      <c r="BD23" s="395"/>
      <c r="BE23" s="395"/>
      <c r="BF23" s="395"/>
      <c r="BG23" s="395"/>
      <c r="BH23" s="395"/>
      <c r="BI23" s="395"/>
      <c r="BJ23" s="395"/>
      <c r="BK23" s="395"/>
      <c r="BL23" s="395"/>
      <c r="BM23" s="396"/>
      <c r="BN23" s="434">
        <v>10920473</v>
      </c>
      <c r="BO23" s="435"/>
      <c r="BP23" s="435"/>
      <c r="BQ23" s="435"/>
      <c r="BR23" s="435"/>
      <c r="BS23" s="435"/>
      <c r="BT23" s="435"/>
      <c r="BU23" s="436"/>
      <c r="BV23" s="434">
        <v>11544742</v>
      </c>
      <c r="BW23" s="435"/>
      <c r="BX23" s="435"/>
      <c r="BY23" s="435"/>
      <c r="BZ23" s="435"/>
      <c r="CA23" s="435"/>
      <c r="CB23" s="435"/>
      <c r="CC23" s="436"/>
      <c r="CD23" s="199"/>
      <c r="CE23" s="544"/>
      <c r="CF23" s="544"/>
      <c r="CG23" s="544"/>
      <c r="CH23" s="544"/>
      <c r="CI23" s="544"/>
      <c r="CJ23" s="544"/>
      <c r="CK23" s="544"/>
      <c r="CL23" s="544"/>
      <c r="CM23" s="544"/>
      <c r="CN23" s="544"/>
      <c r="CO23" s="544"/>
      <c r="CP23" s="544"/>
      <c r="CQ23" s="544"/>
      <c r="CR23" s="544"/>
      <c r="CS23" s="545"/>
      <c r="CT23" s="431"/>
      <c r="CU23" s="432"/>
      <c r="CV23" s="432"/>
      <c r="CW23" s="432"/>
      <c r="CX23" s="432"/>
      <c r="CY23" s="432"/>
      <c r="CZ23" s="432"/>
      <c r="DA23" s="433"/>
      <c r="DB23" s="431"/>
      <c r="DC23" s="432"/>
      <c r="DD23" s="432"/>
      <c r="DE23" s="432"/>
      <c r="DF23" s="432"/>
      <c r="DG23" s="432"/>
      <c r="DH23" s="432"/>
      <c r="DI23" s="433"/>
      <c r="DJ23" s="184"/>
      <c r="DK23" s="184"/>
      <c r="DL23" s="184"/>
      <c r="DM23" s="184"/>
      <c r="DN23" s="184"/>
      <c r="DO23" s="184"/>
    </row>
    <row r="24" spans="1:119" ht="18.75" customHeight="1" thickBot="1" x14ac:dyDescent="0.2">
      <c r="A24" s="185"/>
      <c r="B24" s="574"/>
      <c r="C24" s="575"/>
      <c r="D24" s="576"/>
      <c r="E24" s="484" t="s">
        <v>173</v>
      </c>
      <c r="F24" s="464"/>
      <c r="G24" s="464"/>
      <c r="H24" s="464"/>
      <c r="I24" s="464"/>
      <c r="J24" s="464"/>
      <c r="K24" s="465"/>
      <c r="L24" s="485">
        <v>1</v>
      </c>
      <c r="M24" s="486"/>
      <c r="N24" s="486"/>
      <c r="O24" s="486"/>
      <c r="P24" s="528"/>
      <c r="Q24" s="485">
        <v>7904</v>
      </c>
      <c r="R24" s="486"/>
      <c r="S24" s="486"/>
      <c r="T24" s="486"/>
      <c r="U24" s="486"/>
      <c r="V24" s="528"/>
      <c r="W24" s="587"/>
      <c r="X24" s="575"/>
      <c r="Y24" s="576"/>
      <c r="Z24" s="484" t="s">
        <v>174</v>
      </c>
      <c r="AA24" s="464"/>
      <c r="AB24" s="464"/>
      <c r="AC24" s="464"/>
      <c r="AD24" s="464"/>
      <c r="AE24" s="464"/>
      <c r="AF24" s="464"/>
      <c r="AG24" s="465"/>
      <c r="AH24" s="485">
        <v>138</v>
      </c>
      <c r="AI24" s="486"/>
      <c r="AJ24" s="486"/>
      <c r="AK24" s="486"/>
      <c r="AL24" s="528"/>
      <c r="AM24" s="485">
        <v>416760</v>
      </c>
      <c r="AN24" s="486"/>
      <c r="AO24" s="486"/>
      <c r="AP24" s="486"/>
      <c r="AQ24" s="486"/>
      <c r="AR24" s="528"/>
      <c r="AS24" s="485">
        <v>3020</v>
      </c>
      <c r="AT24" s="486"/>
      <c r="AU24" s="486"/>
      <c r="AV24" s="486"/>
      <c r="AW24" s="486"/>
      <c r="AX24" s="487"/>
      <c r="AY24" s="607" t="s">
        <v>175</v>
      </c>
      <c r="AZ24" s="608"/>
      <c r="BA24" s="608"/>
      <c r="BB24" s="608"/>
      <c r="BC24" s="608"/>
      <c r="BD24" s="608"/>
      <c r="BE24" s="608"/>
      <c r="BF24" s="608"/>
      <c r="BG24" s="608"/>
      <c r="BH24" s="608"/>
      <c r="BI24" s="608"/>
      <c r="BJ24" s="608"/>
      <c r="BK24" s="608"/>
      <c r="BL24" s="608"/>
      <c r="BM24" s="609"/>
      <c r="BN24" s="434">
        <v>10426890</v>
      </c>
      <c r="BO24" s="435"/>
      <c r="BP24" s="435"/>
      <c r="BQ24" s="435"/>
      <c r="BR24" s="435"/>
      <c r="BS24" s="435"/>
      <c r="BT24" s="435"/>
      <c r="BU24" s="436"/>
      <c r="BV24" s="434">
        <v>11015822</v>
      </c>
      <c r="BW24" s="435"/>
      <c r="BX24" s="435"/>
      <c r="BY24" s="435"/>
      <c r="BZ24" s="435"/>
      <c r="CA24" s="435"/>
      <c r="CB24" s="435"/>
      <c r="CC24" s="436"/>
      <c r="CD24" s="199"/>
      <c r="CE24" s="544"/>
      <c r="CF24" s="544"/>
      <c r="CG24" s="544"/>
      <c r="CH24" s="544"/>
      <c r="CI24" s="544"/>
      <c r="CJ24" s="544"/>
      <c r="CK24" s="544"/>
      <c r="CL24" s="544"/>
      <c r="CM24" s="544"/>
      <c r="CN24" s="544"/>
      <c r="CO24" s="544"/>
      <c r="CP24" s="544"/>
      <c r="CQ24" s="544"/>
      <c r="CR24" s="544"/>
      <c r="CS24" s="545"/>
      <c r="CT24" s="431"/>
      <c r="CU24" s="432"/>
      <c r="CV24" s="432"/>
      <c r="CW24" s="432"/>
      <c r="CX24" s="432"/>
      <c r="CY24" s="432"/>
      <c r="CZ24" s="432"/>
      <c r="DA24" s="433"/>
      <c r="DB24" s="431"/>
      <c r="DC24" s="432"/>
      <c r="DD24" s="432"/>
      <c r="DE24" s="432"/>
      <c r="DF24" s="432"/>
      <c r="DG24" s="432"/>
      <c r="DH24" s="432"/>
      <c r="DI24" s="433"/>
      <c r="DJ24" s="184"/>
      <c r="DK24" s="184"/>
      <c r="DL24" s="184"/>
      <c r="DM24" s="184"/>
      <c r="DN24" s="184"/>
      <c r="DO24" s="184"/>
    </row>
    <row r="25" spans="1:119" s="184" customFormat="1" ht="18.75" customHeight="1" x14ac:dyDescent="0.15">
      <c r="A25" s="185"/>
      <c r="B25" s="574"/>
      <c r="C25" s="575"/>
      <c r="D25" s="576"/>
      <c r="E25" s="484" t="s">
        <v>176</v>
      </c>
      <c r="F25" s="464"/>
      <c r="G25" s="464"/>
      <c r="H25" s="464"/>
      <c r="I25" s="464"/>
      <c r="J25" s="464"/>
      <c r="K25" s="465"/>
      <c r="L25" s="485">
        <v>1</v>
      </c>
      <c r="M25" s="486"/>
      <c r="N25" s="486"/>
      <c r="O25" s="486"/>
      <c r="P25" s="528"/>
      <c r="Q25" s="485">
        <v>6564</v>
      </c>
      <c r="R25" s="486"/>
      <c r="S25" s="486"/>
      <c r="T25" s="486"/>
      <c r="U25" s="486"/>
      <c r="V25" s="528"/>
      <c r="W25" s="587"/>
      <c r="X25" s="575"/>
      <c r="Y25" s="576"/>
      <c r="Z25" s="484" t="s">
        <v>177</v>
      </c>
      <c r="AA25" s="464"/>
      <c r="AB25" s="464"/>
      <c r="AC25" s="464"/>
      <c r="AD25" s="464"/>
      <c r="AE25" s="464"/>
      <c r="AF25" s="464"/>
      <c r="AG25" s="465"/>
      <c r="AH25" s="485" t="s">
        <v>130</v>
      </c>
      <c r="AI25" s="486"/>
      <c r="AJ25" s="486"/>
      <c r="AK25" s="486"/>
      <c r="AL25" s="528"/>
      <c r="AM25" s="485" t="s">
        <v>140</v>
      </c>
      <c r="AN25" s="486"/>
      <c r="AO25" s="486"/>
      <c r="AP25" s="486"/>
      <c r="AQ25" s="486"/>
      <c r="AR25" s="528"/>
      <c r="AS25" s="485" t="s">
        <v>178</v>
      </c>
      <c r="AT25" s="486"/>
      <c r="AU25" s="486"/>
      <c r="AV25" s="486"/>
      <c r="AW25" s="486"/>
      <c r="AX25" s="487"/>
      <c r="AY25" s="394" t="s">
        <v>179</v>
      </c>
      <c r="AZ25" s="395"/>
      <c r="BA25" s="395"/>
      <c r="BB25" s="395"/>
      <c r="BC25" s="395"/>
      <c r="BD25" s="395"/>
      <c r="BE25" s="395"/>
      <c r="BF25" s="395"/>
      <c r="BG25" s="395"/>
      <c r="BH25" s="395"/>
      <c r="BI25" s="395"/>
      <c r="BJ25" s="395"/>
      <c r="BK25" s="395"/>
      <c r="BL25" s="395"/>
      <c r="BM25" s="396"/>
      <c r="BN25" s="397">
        <v>313724</v>
      </c>
      <c r="BO25" s="398"/>
      <c r="BP25" s="398"/>
      <c r="BQ25" s="398"/>
      <c r="BR25" s="398"/>
      <c r="BS25" s="398"/>
      <c r="BT25" s="398"/>
      <c r="BU25" s="399"/>
      <c r="BV25" s="397">
        <v>345506</v>
      </c>
      <c r="BW25" s="398"/>
      <c r="BX25" s="398"/>
      <c r="BY25" s="398"/>
      <c r="BZ25" s="398"/>
      <c r="CA25" s="398"/>
      <c r="CB25" s="398"/>
      <c r="CC25" s="399"/>
      <c r="CD25" s="199"/>
      <c r="CE25" s="544"/>
      <c r="CF25" s="544"/>
      <c r="CG25" s="544"/>
      <c r="CH25" s="544"/>
      <c r="CI25" s="544"/>
      <c r="CJ25" s="544"/>
      <c r="CK25" s="544"/>
      <c r="CL25" s="544"/>
      <c r="CM25" s="544"/>
      <c r="CN25" s="544"/>
      <c r="CO25" s="544"/>
      <c r="CP25" s="544"/>
      <c r="CQ25" s="544"/>
      <c r="CR25" s="544"/>
      <c r="CS25" s="545"/>
      <c r="CT25" s="431"/>
      <c r="CU25" s="432"/>
      <c r="CV25" s="432"/>
      <c r="CW25" s="432"/>
      <c r="CX25" s="432"/>
      <c r="CY25" s="432"/>
      <c r="CZ25" s="432"/>
      <c r="DA25" s="433"/>
      <c r="DB25" s="431"/>
      <c r="DC25" s="432"/>
      <c r="DD25" s="432"/>
      <c r="DE25" s="432"/>
      <c r="DF25" s="432"/>
      <c r="DG25" s="432"/>
      <c r="DH25" s="432"/>
      <c r="DI25" s="433"/>
    </row>
    <row r="26" spans="1:119" s="184" customFormat="1" ht="18.75" customHeight="1" x14ac:dyDescent="0.15">
      <c r="A26" s="185"/>
      <c r="B26" s="574"/>
      <c r="C26" s="575"/>
      <c r="D26" s="576"/>
      <c r="E26" s="484" t="s">
        <v>180</v>
      </c>
      <c r="F26" s="464"/>
      <c r="G26" s="464"/>
      <c r="H26" s="464"/>
      <c r="I26" s="464"/>
      <c r="J26" s="464"/>
      <c r="K26" s="465"/>
      <c r="L26" s="485">
        <v>1</v>
      </c>
      <c r="M26" s="486"/>
      <c r="N26" s="486"/>
      <c r="O26" s="486"/>
      <c r="P26" s="528"/>
      <c r="Q26" s="485">
        <v>5937</v>
      </c>
      <c r="R26" s="486"/>
      <c r="S26" s="486"/>
      <c r="T26" s="486"/>
      <c r="U26" s="486"/>
      <c r="V26" s="528"/>
      <c r="W26" s="587"/>
      <c r="X26" s="575"/>
      <c r="Y26" s="576"/>
      <c r="Z26" s="484" t="s">
        <v>181</v>
      </c>
      <c r="AA26" s="597"/>
      <c r="AB26" s="597"/>
      <c r="AC26" s="597"/>
      <c r="AD26" s="597"/>
      <c r="AE26" s="597"/>
      <c r="AF26" s="597"/>
      <c r="AG26" s="598"/>
      <c r="AH26" s="485" t="s">
        <v>131</v>
      </c>
      <c r="AI26" s="486"/>
      <c r="AJ26" s="486"/>
      <c r="AK26" s="486"/>
      <c r="AL26" s="528"/>
      <c r="AM26" s="485" t="s">
        <v>130</v>
      </c>
      <c r="AN26" s="486"/>
      <c r="AO26" s="486"/>
      <c r="AP26" s="486"/>
      <c r="AQ26" s="486"/>
      <c r="AR26" s="528"/>
      <c r="AS26" s="485" t="s">
        <v>178</v>
      </c>
      <c r="AT26" s="486"/>
      <c r="AU26" s="486"/>
      <c r="AV26" s="486"/>
      <c r="AW26" s="486"/>
      <c r="AX26" s="487"/>
      <c r="AY26" s="437" t="s">
        <v>182</v>
      </c>
      <c r="AZ26" s="438"/>
      <c r="BA26" s="438"/>
      <c r="BB26" s="438"/>
      <c r="BC26" s="438"/>
      <c r="BD26" s="438"/>
      <c r="BE26" s="438"/>
      <c r="BF26" s="438"/>
      <c r="BG26" s="438"/>
      <c r="BH26" s="438"/>
      <c r="BI26" s="438"/>
      <c r="BJ26" s="438"/>
      <c r="BK26" s="438"/>
      <c r="BL26" s="438"/>
      <c r="BM26" s="439"/>
      <c r="BN26" s="434" t="s">
        <v>183</v>
      </c>
      <c r="BO26" s="435"/>
      <c r="BP26" s="435"/>
      <c r="BQ26" s="435"/>
      <c r="BR26" s="435"/>
      <c r="BS26" s="435"/>
      <c r="BT26" s="435"/>
      <c r="BU26" s="436"/>
      <c r="BV26" s="434" t="s">
        <v>178</v>
      </c>
      <c r="BW26" s="435"/>
      <c r="BX26" s="435"/>
      <c r="BY26" s="435"/>
      <c r="BZ26" s="435"/>
      <c r="CA26" s="435"/>
      <c r="CB26" s="435"/>
      <c r="CC26" s="436"/>
      <c r="CD26" s="199"/>
      <c r="CE26" s="544"/>
      <c r="CF26" s="544"/>
      <c r="CG26" s="544"/>
      <c r="CH26" s="544"/>
      <c r="CI26" s="544"/>
      <c r="CJ26" s="544"/>
      <c r="CK26" s="544"/>
      <c r="CL26" s="544"/>
      <c r="CM26" s="544"/>
      <c r="CN26" s="544"/>
      <c r="CO26" s="544"/>
      <c r="CP26" s="544"/>
      <c r="CQ26" s="544"/>
      <c r="CR26" s="544"/>
      <c r="CS26" s="545"/>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5"/>
      <c r="B27" s="574"/>
      <c r="C27" s="575"/>
      <c r="D27" s="576"/>
      <c r="E27" s="484" t="s">
        <v>184</v>
      </c>
      <c r="F27" s="464"/>
      <c r="G27" s="464"/>
      <c r="H27" s="464"/>
      <c r="I27" s="464"/>
      <c r="J27" s="464"/>
      <c r="K27" s="465"/>
      <c r="L27" s="485">
        <v>1</v>
      </c>
      <c r="M27" s="486"/>
      <c r="N27" s="486"/>
      <c r="O27" s="486"/>
      <c r="P27" s="528"/>
      <c r="Q27" s="485">
        <v>2920</v>
      </c>
      <c r="R27" s="486"/>
      <c r="S27" s="486"/>
      <c r="T27" s="486"/>
      <c r="U27" s="486"/>
      <c r="V27" s="528"/>
      <c r="W27" s="587"/>
      <c r="X27" s="575"/>
      <c r="Y27" s="576"/>
      <c r="Z27" s="484" t="s">
        <v>185</v>
      </c>
      <c r="AA27" s="464"/>
      <c r="AB27" s="464"/>
      <c r="AC27" s="464"/>
      <c r="AD27" s="464"/>
      <c r="AE27" s="464"/>
      <c r="AF27" s="464"/>
      <c r="AG27" s="465"/>
      <c r="AH27" s="485">
        <v>1</v>
      </c>
      <c r="AI27" s="486"/>
      <c r="AJ27" s="486"/>
      <c r="AK27" s="486"/>
      <c r="AL27" s="528"/>
      <c r="AM27" s="485" t="s">
        <v>186</v>
      </c>
      <c r="AN27" s="486"/>
      <c r="AO27" s="486"/>
      <c r="AP27" s="486"/>
      <c r="AQ27" s="486"/>
      <c r="AR27" s="528"/>
      <c r="AS27" s="485" t="s">
        <v>187</v>
      </c>
      <c r="AT27" s="486"/>
      <c r="AU27" s="486"/>
      <c r="AV27" s="486"/>
      <c r="AW27" s="486"/>
      <c r="AX27" s="487"/>
      <c r="AY27" s="529" t="s">
        <v>188</v>
      </c>
      <c r="AZ27" s="530"/>
      <c r="BA27" s="530"/>
      <c r="BB27" s="530"/>
      <c r="BC27" s="530"/>
      <c r="BD27" s="530"/>
      <c r="BE27" s="530"/>
      <c r="BF27" s="530"/>
      <c r="BG27" s="530"/>
      <c r="BH27" s="530"/>
      <c r="BI27" s="530"/>
      <c r="BJ27" s="530"/>
      <c r="BK27" s="530"/>
      <c r="BL27" s="530"/>
      <c r="BM27" s="531"/>
      <c r="BN27" s="610">
        <v>130868</v>
      </c>
      <c r="BO27" s="611"/>
      <c r="BP27" s="611"/>
      <c r="BQ27" s="611"/>
      <c r="BR27" s="611"/>
      <c r="BS27" s="611"/>
      <c r="BT27" s="611"/>
      <c r="BU27" s="612"/>
      <c r="BV27" s="610">
        <v>130861</v>
      </c>
      <c r="BW27" s="611"/>
      <c r="BX27" s="611"/>
      <c r="BY27" s="611"/>
      <c r="BZ27" s="611"/>
      <c r="CA27" s="611"/>
      <c r="CB27" s="611"/>
      <c r="CC27" s="612"/>
      <c r="CD27" s="201"/>
      <c r="CE27" s="544"/>
      <c r="CF27" s="544"/>
      <c r="CG27" s="544"/>
      <c r="CH27" s="544"/>
      <c r="CI27" s="544"/>
      <c r="CJ27" s="544"/>
      <c r="CK27" s="544"/>
      <c r="CL27" s="544"/>
      <c r="CM27" s="544"/>
      <c r="CN27" s="544"/>
      <c r="CO27" s="544"/>
      <c r="CP27" s="544"/>
      <c r="CQ27" s="544"/>
      <c r="CR27" s="544"/>
      <c r="CS27" s="545"/>
      <c r="CT27" s="431"/>
      <c r="CU27" s="432"/>
      <c r="CV27" s="432"/>
      <c r="CW27" s="432"/>
      <c r="CX27" s="432"/>
      <c r="CY27" s="432"/>
      <c r="CZ27" s="432"/>
      <c r="DA27" s="433"/>
      <c r="DB27" s="431"/>
      <c r="DC27" s="432"/>
      <c r="DD27" s="432"/>
      <c r="DE27" s="432"/>
      <c r="DF27" s="432"/>
      <c r="DG27" s="432"/>
      <c r="DH27" s="432"/>
      <c r="DI27" s="433"/>
      <c r="DJ27" s="184"/>
      <c r="DK27" s="184"/>
      <c r="DL27" s="184"/>
      <c r="DM27" s="184"/>
      <c r="DN27" s="184"/>
      <c r="DO27" s="184"/>
    </row>
    <row r="28" spans="1:119" ht="18.75" customHeight="1" x14ac:dyDescent="0.15">
      <c r="A28" s="185"/>
      <c r="B28" s="574"/>
      <c r="C28" s="575"/>
      <c r="D28" s="576"/>
      <c r="E28" s="484" t="s">
        <v>189</v>
      </c>
      <c r="F28" s="464"/>
      <c r="G28" s="464"/>
      <c r="H28" s="464"/>
      <c r="I28" s="464"/>
      <c r="J28" s="464"/>
      <c r="K28" s="465"/>
      <c r="L28" s="485">
        <v>1</v>
      </c>
      <c r="M28" s="486"/>
      <c r="N28" s="486"/>
      <c r="O28" s="486"/>
      <c r="P28" s="528"/>
      <c r="Q28" s="485">
        <v>2340</v>
      </c>
      <c r="R28" s="486"/>
      <c r="S28" s="486"/>
      <c r="T28" s="486"/>
      <c r="U28" s="486"/>
      <c r="V28" s="528"/>
      <c r="W28" s="587"/>
      <c r="X28" s="575"/>
      <c r="Y28" s="576"/>
      <c r="Z28" s="484" t="s">
        <v>190</v>
      </c>
      <c r="AA28" s="464"/>
      <c r="AB28" s="464"/>
      <c r="AC28" s="464"/>
      <c r="AD28" s="464"/>
      <c r="AE28" s="464"/>
      <c r="AF28" s="464"/>
      <c r="AG28" s="465"/>
      <c r="AH28" s="485" t="s">
        <v>130</v>
      </c>
      <c r="AI28" s="486"/>
      <c r="AJ28" s="486"/>
      <c r="AK28" s="486"/>
      <c r="AL28" s="528"/>
      <c r="AM28" s="485" t="s">
        <v>130</v>
      </c>
      <c r="AN28" s="486"/>
      <c r="AO28" s="486"/>
      <c r="AP28" s="486"/>
      <c r="AQ28" s="486"/>
      <c r="AR28" s="528"/>
      <c r="AS28" s="485" t="s">
        <v>178</v>
      </c>
      <c r="AT28" s="486"/>
      <c r="AU28" s="486"/>
      <c r="AV28" s="486"/>
      <c r="AW28" s="486"/>
      <c r="AX28" s="487"/>
      <c r="AY28" s="613" t="s">
        <v>191</v>
      </c>
      <c r="AZ28" s="614"/>
      <c r="BA28" s="614"/>
      <c r="BB28" s="615"/>
      <c r="BC28" s="394" t="s">
        <v>48</v>
      </c>
      <c r="BD28" s="395"/>
      <c r="BE28" s="395"/>
      <c r="BF28" s="395"/>
      <c r="BG28" s="395"/>
      <c r="BH28" s="395"/>
      <c r="BI28" s="395"/>
      <c r="BJ28" s="395"/>
      <c r="BK28" s="395"/>
      <c r="BL28" s="395"/>
      <c r="BM28" s="396"/>
      <c r="BN28" s="397">
        <v>139336</v>
      </c>
      <c r="BO28" s="398"/>
      <c r="BP28" s="398"/>
      <c r="BQ28" s="398"/>
      <c r="BR28" s="398"/>
      <c r="BS28" s="398"/>
      <c r="BT28" s="398"/>
      <c r="BU28" s="399"/>
      <c r="BV28" s="397">
        <v>159321</v>
      </c>
      <c r="BW28" s="398"/>
      <c r="BX28" s="398"/>
      <c r="BY28" s="398"/>
      <c r="BZ28" s="398"/>
      <c r="CA28" s="398"/>
      <c r="CB28" s="398"/>
      <c r="CC28" s="399"/>
      <c r="CD28" s="199"/>
      <c r="CE28" s="544"/>
      <c r="CF28" s="544"/>
      <c r="CG28" s="544"/>
      <c r="CH28" s="544"/>
      <c r="CI28" s="544"/>
      <c r="CJ28" s="544"/>
      <c r="CK28" s="544"/>
      <c r="CL28" s="544"/>
      <c r="CM28" s="544"/>
      <c r="CN28" s="544"/>
      <c r="CO28" s="544"/>
      <c r="CP28" s="544"/>
      <c r="CQ28" s="544"/>
      <c r="CR28" s="544"/>
      <c r="CS28" s="545"/>
      <c r="CT28" s="431"/>
      <c r="CU28" s="432"/>
      <c r="CV28" s="432"/>
      <c r="CW28" s="432"/>
      <c r="CX28" s="432"/>
      <c r="CY28" s="432"/>
      <c r="CZ28" s="432"/>
      <c r="DA28" s="433"/>
      <c r="DB28" s="431"/>
      <c r="DC28" s="432"/>
      <c r="DD28" s="432"/>
      <c r="DE28" s="432"/>
      <c r="DF28" s="432"/>
      <c r="DG28" s="432"/>
      <c r="DH28" s="432"/>
      <c r="DI28" s="433"/>
      <c r="DJ28" s="184"/>
      <c r="DK28" s="184"/>
      <c r="DL28" s="184"/>
      <c r="DM28" s="184"/>
      <c r="DN28" s="184"/>
      <c r="DO28" s="184"/>
    </row>
    <row r="29" spans="1:119" ht="18.75" customHeight="1" x14ac:dyDescent="0.15">
      <c r="A29" s="185"/>
      <c r="B29" s="574"/>
      <c r="C29" s="575"/>
      <c r="D29" s="576"/>
      <c r="E29" s="484" t="s">
        <v>192</v>
      </c>
      <c r="F29" s="464"/>
      <c r="G29" s="464"/>
      <c r="H29" s="464"/>
      <c r="I29" s="464"/>
      <c r="J29" s="464"/>
      <c r="K29" s="465"/>
      <c r="L29" s="485">
        <v>9</v>
      </c>
      <c r="M29" s="486"/>
      <c r="N29" s="486"/>
      <c r="O29" s="486"/>
      <c r="P29" s="528"/>
      <c r="Q29" s="485">
        <v>1840</v>
      </c>
      <c r="R29" s="486"/>
      <c r="S29" s="486"/>
      <c r="T29" s="486"/>
      <c r="U29" s="486"/>
      <c r="V29" s="528"/>
      <c r="W29" s="588"/>
      <c r="X29" s="589"/>
      <c r="Y29" s="590"/>
      <c r="Z29" s="484" t="s">
        <v>193</v>
      </c>
      <c r="AA29" s="464"/>
      <c r="AB29" s="464"/>
      <c r="AC29" s="464"/>
      <c r="AD29" s="464"/>
      <c r="AE29" s="464"/>
      <c r="AF29" s="464"/>
      <c r="AG29" s="465"/>
      <c r="AH29" s="485">
        <v>139</v>
      </c>
      <c r="AI29" s="486"/>
      <c r="AJ29" s="486"/>
      <c r="AK29" s="486"/>
      <c r="AL29" s="528"/>
      <c r="AM29" s="485">
        <v>420862</v>
      </c>
      <c r="AN29" s="486"/>
      <c r="AO29" s="486"/>
      <c r="AP29" s="486"/>
      <c r="AQ29" s="486"/>
      <c r="AR29" s="528"/>
      <c r="AS29" s="485">
        <v>3028</v>
      </c>
      <c r="AT29" s="486"/>
      <c r="AU29" s="486"/>
      <c r="AV29" s="486"/>
      <c r="AW29" s="486"/>
      <c r="AX29" s="487"/>
      <c r="AY29" s="616"/>
      <c r="AZ29" s="617"/>
      <c r="BA29" s="617"/>
      <c r="BB29" s="618"/>
      <c r="BC29" s="468" t="s">
        <v>194</v>
      </c>
      <c r="BD29" s="469"/>
      <c r="BE29" s="469"/>
      <c r="BF29" s="469"/>
      <c r="BG29" s="469"/>
      <c r="BH29" s="469"/>
      <c r="BI29" s="469"/>
      <c r="BJ29" s="469"/>
      <c r="BK29" s="469"/>
      <c r="BL29" s="469"/>
      <c r="BM29" s="470"/>
      <c r="BN29" s="434">
        <v>188676</v>
      </c>
      <c r="BO29" s="435"/>
      <c r="BP29" s="435"/>
      <c r="BQ29" s="435"/>
      <c r="BR29" s="435"/>
      <c r="BS29" s="435"/>
      <c r="BT29" s="435"/>
      <c r="BU29" s="436"/>
      <c r="BV29" s="434">
        <v>288647</v>
      </c>
      <c r="BW29" s="435"/>
      <c r="BX29" s="435"/>
      <c r="BY29" s="435"/>
      <c r="BZ29" s="435"/>
      <c r="CA29" s="435"/>
      <c r="CB29" s="435"/>
      <c r="CC29" s="436"/>
      <c r="CD29" s="201"/>
      <c r="CE29" s="544"/>
      <c r="CF29" s="544"/>
      <c r="CG29" s="544"/>
      <c r="CH29" s="544"/>
      <c r="CI29" s="544"/>
      <c r="CJ29" s="544"/>
      <c r="CK29" s="544"/>
      <c r="CL29" s="544"/>
      <c r="CM29" s="544"/>
      <c r="CN29" s="544"/>
      <c r="CO29" s="544"/>
      <c r="CP29" s="544"/>
      <c r="CQ29" s="544"/>
      <c r="CR29" s="544"/>
      <c r="CS29" s="545"/>
      <c r="CT29" s="431"/>
      <c r="CU29" s="432"/>
      <c r="CV29" s="432"/>
      <c r="CW29" s="432"/>
      <c r="CX29" s="432"/>
      <c r="CY29" s="432"/>
      <c r="CZ29" s="432"/>
      <c r="DA29" s="433"/>
      <c r="DB29" s="431"/>
      <c r="DC29" s="432"/>
      <c r="DD29" s="432"/>
      <c r="DE29" s="432"/>
      <c r="DF29" s="432"/>
      <c r="DG29" s="432"/>
      <c r="DH29" s="432"/>
      <c r="DI29" s="433"/>
      <c r="DJ29" s="184"/>
      <c r="DK29" s="184"/>
      <c r="DL29" s="184"/>
      <c r="DM29" s="184"/>
      <c r="DN29" s="184"/>
      <c r="DO29" s="184"/>
    </row>
    <row r="30" spans="1:119" ht="18.75" customHeight="1" thickBot="1" x14ac:dyDescent="0.2">
      <c r="A30" s="185"/>
      <c r="B30" s="577"/>
      <c r="C30" s="578"/>
      <c r="D30" s="579"/>
      <c r="E30" s="488"/>
      <c r="F30" s="489"/>
      <c r="G30" s="489"/>
      <c r="H30" s="489"/>
      <c r="I30" s="489"/>
      <c r="J30" s="489"/>
      <c r="K30" s="490"/>
      <c r="L30" s="591"/>
      <c r="M30" s="592"/>
      <c r="N30" s="592"/>
      <c r="O30" s="592"/>
      <c r="P30" s="593"/>
      <c r="Q30" s="591"/>
      <c r="R30" s="592"/>
      <c r="S30" s="592"/>
      <c r="T30" s="592"/>
      <c r="U30" s="592"/>
      <c r="V30" s="593"/>
      <c r="W30" s="594" t="s">
        <v>195</v>
      </c>
      <c r="X30" s="595"/>
      <c r="Y30" s="595"/>
      <c r="Z30" s="595"/>
      <c r="AA30" s="595"/>
      <c r="AB30" s="595"/>
      <c r="AC30" s="595"/>
      <c r="AD30" s="595"/>
      <c r="AE30" s="595"/>
      <c r="AF30" s="595"/>
      <c r="AG30" s="596"/>
      <c r="AH30" s="553">
        <v>96.1</v>
      </c>
      <c r="AI30" s="554"/>
      <c r="AJ30" s="554"/>
      <c r="AK30" s="554"/>
      <c r="AL30" s="554"/>
      <c r="AM30" s="554"/>
      <c r="AN30" s="554"/>
      <c r="AO30" s="554"/>
      <c r="AP30" s="554"/>
      <c r="AQ30" s="554"/>
      <c r="AR30" s="554"/>
      <c r="AS30" s="554"/>
      <c r="AT30" s="554"/>
      <c r="AU30" s="554"/>
      <c r="AV30" s="554"/>
      <c r="AW30" s="554"/>
      <c r="AX30" s="556"/>
      <c r="AY30" s="619"/>
      <c r="AZ30" s="620"/>
      <c r="BA30" s="620"/>
      <c r="BB30" s="621"/>
      <c r="BC30" s="607" t="s">
        <v>50</v>
      </c>
      <c r="BD30" s="608"/>
      <c r="BE30" s="608"/>
      <c r="BF30" s="608"/>
      <c r="BG30" s="608"/>
      <c r="BH30" s="608"/>
      <c r="BI30" s="608"/>
      <c r="BJ30" s="608"/>
      <c r="BK30" s="608"/>
      <c r="BL30" s="608"/>
      <c r="BM30" s="609"/>
      <c r="BN30" s="610">
        <v>464333</v>
      </c>
      <c r="BO30" s="611"/>
      <c r="BP30" s="611"/>
      <c r="BQ30" s="611"/>
      <c r="BR30" s="611"/>
      <c r="BS30" s="611"/>
      <c r="BT30" s="611"/>
      <c r="BU30" s="612"/>
      <c r="BV30" s="610">
        <v>229224</v>
      </c>
      <c r="BW30" s="611"/>
      <c r="BX30" s="611"/>
      <c r="BY30" s="611"/>
      <c r="BZ30" s="611"/>
      <c r="CA30" s="611"/>
      <c r="CB30" s="611"/>
      <c r="CC30" s="612"/>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196</v>
      </c>
      <c r="D32" s="212"/>
      <c r="E32" s="212"/>
      <c r="F32" s="209"/>
      <c r="G32" s="209"/>
      <c r="H32" s="209"/>
      <c r="I32" s="209"/>
      <c r="J32" s="209"/>
      <c r="K32" s="209"/>
      <c r="L32" s="209"/>
      <c r="M32" s="209"/>
      <c r="N32" s="209"/>
      <c r="O32" s="209"/>
      <c r="P32" s="209"/>
      <c r="Q32" s="209"/>
      <c r="R32" s="209"/>
      <c r="S32" s="209"/>
      <c r="T32" s="209"/>
      <c r="U32" s="209" t="s">
        <v>197</v>
      </c>
      <c r="V32" s="209"/>
      <c r="W32" s="209"/>
      <c r="X32" s="209"/>
      <c r="Y32" s="209"/>
      <c r="Z32" s="209"/>
      <c r="AA32" s="209"/>
      <c r="AB32" s="209"/>
      <c r="AC32" s="209"/>
      <c r="AD32" s="209"/>
      <c r="AE32" s="209"/>
      <c r="AF32" s="209"/>
      <c r="AG32" s="209"/>
      <c r="AH32" s="209"/>
      <c r="AI32" s="209"/>
      <c r="AJ32" s="209"/>
      <c r="AK32" s="209"/>
      <c r="AL32" s="209"/>
      <c r="AM32" s="213" t="s">
        <v>198</v>
      </c>
      <c r="AN32" s="209"/>
      <c r="AO32" s="209"/>
      <c r="AP32" s="209"/>
      <c r="AQ32" s="209"/>
      <c r="AR32" s="209"/>
      <c r="AS32" s="213"/>
      <c r="AT32" s="213"/>
      <c r="AU32" s="213"/>
      <c r="AV32" s="213"/>
      <c r="AW32" s="213"/>
      <c r="AX32" s="213"/>
      <c r="AY32" s="213"/>
      <c r="AZ32" s="213"/>
      <c r="BA32" s="213"/>
      <c r="BB32" s="209"/>
      <c r="BC32" s="213"/>
      <c r="BD32" s="209"/>
      <c r="BE32" s="213" t="s">
        <v>199</v>
      </c>
      <c r="BF32" s="209"/>
      <c r="BG32" s="209"/>
      <c r="BH32" s="209"/>
      <c r="BI32" s="209"/>
      <c r="BJ32" s="213"/>
      <c r="BK32" s="213"/>
      <c r="BL32" s="213"/>
      <c r="BM32" s="213"/>
      <c r="BN32" s="213"/>
      <c r="BO32" s="213"/>
      <c r="BP32" s="213"/>
      <c r="BQ32" s="213"/>
      <c r="BR32" s="209"/>
      <c r="BS32" s="209"/>
      <c r="BT32" s="209"/>
      <c r="BU32" s="209"/>
      <c r="BV32" s="209"/>
      <c r="BW32" s="209" t="s">
        <v>200</v>
      </c>
      <c r="BX32" s="209"/>
      <c r="BY32" s="209"/>
      <c r="BZ32" s="209"/>
      <c r="CA32" s="209"/>
      <c r="CB32" s="213"/>
      <c r="CC32" s="213"/>
      <c r="CD32" s="213"/>
      <c r="CE32" s="213"/>
      <c r="CF32" s="213"/>
      <c r="CG32" s="213"/>
      <c r="CH32" s="213"/>
      <c r="CI32" s="213"/>
      <c r="CJ32" s="213"/>
      <c r="CK32" s="213"/>
      <c r="CL32" s="213"/>
      <c r="CM32" s="213"/>
      <c r="CN32" s="213"/>
      <c r="CO32" s="213" t="s">
        <v>201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8" t="s">
        <v>202</v>
      </c>
      <c r="D33" s="458"/>
      <c r="E33" s="423" t="s">
        <v>203</v>
      </c>
      <c r="F33" s="423"/>
      <c r="G33" s="423"/>
      <c r="H33" s="423"/>
      <c r="I33" s="423"/>
      <c r="J33" s="423"/>
      <c r="K33" s="423"/>
      <c r="L33" s="423"/>
      <c r="M33" s="423"/>
      <c r="N33" s="423"/>
      <c r="O33" s="423"/>
      <c r="P33" s="423"/>
      <c r="Q33" s="423"/>
      <c r="R33" s="423"/>
      <c r="S33" s="423"/>
      <c r="T33" s="214"/>
      <c r="U33" s="458" t="s">
        <v>202</v>
      </c>
      <c r="V33" s="458"/>
      <c r="W33" s="423" t="s">
        <v>204</v>
      </c>
      <c r="X33" s="423"/>
      <c r="Y33" s="423"/>
      <c r="Z33" s="423"/>
      <c r="AA33" s="423"/>
      <c r="AB33" s="423"/>
      <c r="AC33" s="423"/>
      <c r="AD33" s="423"/>
      <c r="AE33" s="423"/>
      <c r="AF33" s="423"/>
      <c r="AG33" s="423"/>
      <c r="AH33" s="423"/>
      <c r="AI33" s="423"/>
      <c r="AJ33" s="423"/>
      <c r="AK33" s="423"/>
      <c r="AL33" s="214"/>
      <c r="AM33" s="458" t="s">
        <v>205</v>
      </c>
      <c r="AN33" s="458"/>
      <c r="AO33" s="423" t="s">
        <v>206</v>
      </c>
      <c r="AP33" s="423"/>
      <c r="AQ33" s="423"/>
      <c r="AR33" s="423"/>
      <c r="AS33" s="423"/>
      <c r="AT33" s="423"/>
      <c r="AU33" s="423"/>
      <c r="AV33" s="423"/>
      <c r="AW33" s="423"/>
      <c r="AX33" s="423"/>
      <c r="AY33" s="423"/>
      <c r="AZ33" s="423"/>
      <c r="BA33" s="423"/>
      <c r="BB33" s="423"/>
      <c r="BC33" s="423"/>
      <c r="BD33" s="215"/>
      <c r="BE33" s="423" t="s">
        <v>207</v>
      </c>
      <c r="BF33" s="423"/>
      <c r="BG33" s="423" t="s">
        <v>208</v>
      </c>
      <c r="BH33" s="423"/>
      <c r="BI33" s="423"/>
      <c r="BJ33" s="423"/>
      <c r="BK33" s="423"/>
      <c r="BL33" s="423"/>
      <c r="BM33" s="423"/>
      <c r="BN33" s="423"/>
      <c r="BO33" s="423"/>
      <c r="BP33" s="423"/>
      <c r="BQ33" s="423"/>
      <c r="BR33" s="423"/>
      <c r="BS33" s="423"/>
      <c r="BT33" s="423"/>
      <c r="BU33" s="423"/>
      <c r="BV33" s="215"/>
      <c r="BW33" s="458" t="s">
        <v>207</v>
      </c>
      <c r="BX33" s="458"/>
      <c r="BY33" s="423" t="s">
        <v>209</v>
      </c>
      <c r="BZ33" s="423"/>
      <c r="CA33" s="423"/>
      <c r="CB33" s="423"/>
      <c r="CC33" s="423"/>
      <c r="CD33" s="423"/>
      <c r="CE33" s="423"/>
      <c r="CF33" s="423"/>
      <c r="CG33" s="423"/>
      <c r="CH33" s="423"/>
      <c r="CI33" s="423"/>
      <c r="CJ33" s="423"/>
      <c r="CK33" s="423"/>
      <c r="CL33" s="423"/>
      <c r="CM33" s="423"/>
      <c r="CN33" s="214"/>
      <c r="CO33" s="458" t="s">
        <v>205</v>
      </c>
      <c r="CP33" s="458"/>
      <c r="CQ33" s="423" t="s">
        <v>210</v>
      </c>
      <c r="CR33" s="423"/>
      <c r="CS33" s="423"/>
      <c r="CT33" s="423"/>
      <c r="CU33" s="423"/>
      <c r="CV33" s="423"/>
      <c r="CW33" s="423"/>
      <c r="CX33" s="423"/>
      <c r="CY33" s="423"/>
      <c r="CZ33" s="423"/>
      <c r="DA33" s="423"/>
      <c r="DB33" s="423"/>
      <c r="DC33" s="423"/>
      <c r="DD33" s="423"/>
      <c r="DE33" s="423"/>
      <c r="DF33" s="214"/>
      <c r="DG33" s="622" t="s">
        <v>211</v>
      </c>
      <c r="DH33" s="622"/>
      <c r="DI33" s="216"/>
      <c r="DJ33" s="184"/>
      <c r="DK33" s="184"/>
      <c r="DL33" s="184"/>
      <c r="DM33" s="184"/>
      <c r="DN33" s="184"/>
      <c r="DO33" s="184"/>
    </row>
    <row r="34" spans="1:119" ht="32.25" customHeight="1" x14ac:dyDescent="0.15">
      <c r="A34" s="185"/>
      <c r="B34" s="211"/>
      <c r="C34" s="623">
        <f>IF(E34="","",1)</f>
        <v>1</v>
      </c>
      <c r="D34" s="623"/>
      <c r="E34" s="624" t="str">
        <f>IF('各会計、関係団体の財政状況及び健全化判断比率'!B7="","",'各会計、関係団体の財政状況及び健全化判断比率'!B7)</f>
        <v>一般会計</v>
      </c>
      <c r="F34" s="624"/>
      <c r="G34" s="624"/>
      <c r="H34" s="624"/>
      <c r="I34" s="624"/>
      <c r="J34" s="624"/>
      <c r="K34" s="624"/>
      <c r="L34" s="624"/>
      <c r="M34" s="624"/>
      <c r="N34" s="624"/>
      <c r="O34" s="624"/>
      <c r="P34" s="624"/>
      <c r="Q34" s="624"/>
      <c r="R34" s="624"/>
      <c r="S34" s="624"/>
      <c r="T34" s="212"/>
      <c r="U34" s="623">
        <f>IF(W34="","",MAX(C34:D43)+1)</f>
        <v>3</v>
      </c>
      <c r="V34" s="623"/>
      <c r="W34" s="624" t="str">
        <f>IF('各会計、関係団体の財政状況及び健全化判断比率'!B28="","",'各会計、関係団体の財政状況及び健全化判断比率'!B28)</f>
        <v>国民健康保険特別会計</v>
      </c>
      <c r="X34" s="624"/>
      <c r="Y34" s="624"/>
      <c r="Z34" s="624"/>
      <c r="AA34" s="624"/>
      <c r="AB34" s="624"/>
      <c r="AC34" s="624"/>
      <c r="AD34" s="624"/>
      <c r="AE34" s="624"/>
      <c r="AF34" s="624"/>
      <c r="AG34" s="624"/>
      <c r="AH34" s="624"/>
      <c r="AI34" s="624"/>
      <c r="AJ34" s="624"/>
      <c r="AK34" s="624"/>
      <c r="AL34" s="212"/>
      <c r="AM34" s="623">
        <f>IF(AO34="","",MAX(C34:D43,U34:V43)+1)</f>
        <v>6</v>
      </c>
      <c r="AN34" s="623"/>
      <c r="AO34" s="624" t="str">
        <f>IF('各会計、関係団体の財政状況及び健全化判断比率'!B31="","",'各会計、関係団体の財政状況及び健全化判断比率'!B31)</f>
        <v>水道事業会計</v>
      </c>
      <c r="AP34" s="624"/>
      <c r="AQ34" s="624"/>
      <c r="AR34" s="624"/>
      <c r="AS34" s="624"/>
      <c r="AT34" s="624"/>
      <c r="AU34" s="624"/>
      <c r="AV34" s="624"/>
      <c r="AW34" s="624"/>
      <c r="AX34" s="624"/>
      <c r="AY34" s="624"/>
      <c r="AZ34" s="624"/>
      <c r="BA34" s="624"/>
      <c r="BB34" s="624"/>
      <c r="BC34" s="624"/>
      <c r="BD34" s="212"/>
      <c r="BE34" s="623">
        <f>IF(BG34="","",MAX(C34:D43,U34:V43,AM34:AN43)+1)</f>
        <v>7</v>
      </c>
      <c r="BF34" s="623"/>
      <c r="BG34" s="624" t="str">
        <f>IF('各会計、関係団体の財政状況及び健全化判断比率'!B32="","",'各会計、関係団体の財政状況及び健全化判断比率'!B32)</f>
        <v>下水道事業特別会計</v>
      </c>
      <c r="BH34" s="624"/>
      <c r="BI34" s="624"/>
      <c r="BJ34" s="624"/>
      <c r="BK34" s="624"/>
      <c r="BL34" s="624"/>
      <c r="BM34" s="624"/>
      <c r="BN34" s="624"/>
      <c r="BO34" s="624"/>
      <c r="BP34" s="624"/>
      <c r="BQ34" s="624"/>
      <c r="BR34" s="624"/>
      <c r="BS34" s="624"/>
      <c r="BT34" s="624"/>
      <c r="BU34" s="624"/>
      <c r="BV34" s="212"/>
      <c r="BW34" s="623">
        <f>IF(BY34="","",MAX(C34:D43,U34:V43,AM34:AN43,BE34:BF43)+1)</f>
        <v>8</v>
      </c>
      <c r="BX34" s="623"/>
      <c r="BY34" s="624" t="str">
        <f>IF('各会計、関係団体の財政状況及び健全化判断比率'!B68="","",'各会計、関係団体の財政状況及び健全化判断比率'!B68)</f>
        <v>釧路北部消防事務組合</v>
      </c>
      <c r="BZ34" s="624"/>
      <c r="CA34" s="624"/>
      <c r="CB34" s="624"/>
      <c r="CC34" s="624"/>
      <c r="CD34" s="624"/>
      <c r="CE34" s="624"/>
      <c r="CF34" s="624"/>
      <c r="CG34" s="624"/>
      <c r="CH34" s="624"/>
      <c r="CI34" s="624"/>
      <c r="CJ34" s="624"/>
      <c r="CK34" s="624"/>
      <c r="CL34" s="624"/>
      <c r="CM34" s="624"/>
      <c r="CN34" s="212"/>
      <c r="CO34" s="623" t="str">
        <f>IF(CQ34="","",MAX(C34:D43,U34:V43,AM34:AN43,BE34:BF43,BW34:BX43)+1)</f>
        <v/>
      </c>
      <c r="CP34" s="623"/>
      <c r="CQ34" s="624" t="str">
        <f>IF('各会計、関係団体の財政状況及び健全化判断比率'!BS7="","",'各会計、関係団体の財政状況及び健全化判断比率'!BS7)</f>
        <v/>
      </c>
      <c r="CR34" s="624"/>
      <c r="CS34" s="624"/>
      <c r="CT34" s="624"/>
      <c r="CU34" s="624"/>
      <c r="CV34" s="624"/>
      <c r="CW34" s="624"/>
      <c r="CX34" s="624"/>
      <c r="CY34" s="624"/>
      <c r="CZ34" s="624"/>
      <c r="DA34" s="624"/>
      <c r="DB34" s="624"/>
      <c r="DC34" s="624"/>
      <c r="DD34" s="624"/>
      <c r="DE34" s="624"/>
      <c r="DF34" s="209"/>
      <c r="DG34" s="625" t="str">
        <f>IF('各会計、関係団体の財政状況及び健全化判断比率'!BR7="","",'各会計、関係団体の財政状況及び健全化判断比率'!BR7)</f>
        <v/>
      </c>
      <c r="DH34" s="625"/>
      <c r="DI34" s="216"/>
      <c r="DJ34" s="184"/>
      <c r="DK34" s="184"/>
      <c r="DL34" s="184"/>
      <c r="DM34" s="184"/>
      <c r="DN34" s="184"/>
      <c r="DO34" s="184"/>
    </row>
    <row r="35" spans="1:119" ht="32.25" customHeight="1" x14ac:dyDescent="0.15">
      <c r="A35" s="185"/>
      <c r="B35" s="211"/>
      <c r="C35" s="623">
        <f>IF(E35="","",C34+1)</f>
        <v>2</v>
      </c>
      <c r="D35" s="623"/>
      <c r="E35" s="624" t="str">
        <f>IF('各会計、関係団体の財政状況及び健全化判断比率'!B8="","",'各会計、関係団体の財政状況及び健全化判断比率'!B8)</f>
        <v>温泉事業特別会計</v>
      </c>
      <c r="F35" s="624"/>
      <c r="G35" s="624"/>
      <c r="H35" s="624"/>
      <c r="I35" s="624"/>
      <c r="J35" s="624"/>
      <c r="K35" s="624"/>
      <c r="L35" s="624"/>
      <c r="M35" s="624"/>
      <c r="N35" s="624"/>
      <c r="O35" s="624"/>
      <c r="P35" s="624"/>
      <c r="Q35" s="624"/>
      <c r="R35" s="624"/>
      <c r="S35" s="624"/>
      <c r="T35" s="212"/>
      <c r="U35" s="623">
        <f>IF(W35="","",U34+1)</f>
        <v>4</v>
      </c>
      <c r="V35" s="623"/>
      <c r="W35" s="624" t="str">
        <f>IF('各会計、関係団体の財政状況及び健全化判断比率'!B29="","",'各会計、関係団体の財政状況及び健全化判断比率'!B29)</f>
        <v>介護保険特別会計</v>
      </c>
      <c r="X35" s="624"/>
      <c r="Y35" s="624"/>
      <c r="Z35" s="624"/>
      <c r="AA35" s="624"/>
      <c r="AB35" s="624"/>
      <c r="AC35" s="624"/>
      <c r="AD35" s="624"/>
      <c r="AE35" s="624"/>
      <c r="AF35" s="624"/>
      <c r="AG35" s="624"/>
      <c r="AH35" s="624"/>
      <c r="AI35" s="624"/>
      <c r="AJ35" s="624"/>
      <c r="AK35" s="624"/>
      <c r="AL35" s="212"/>
      <c r="AM35" s="623" t="str">
        <f t="shared" ref="AM35:AM43" si="0">IF(AO35="","",AM34+1)</f>
        <v/>
      </c>
      <c r="AN35" s="623"/>
      <c r="AO35" s="624"/>
      <c r="AP35" s="624"/>
      <c r="AQ35" s="624"/>
      <c r="AR35" s="624"/>
      <c r="AS35" s="624"/>
      <c r="AT35" s="624"/>
      <c r="AU35" s="624"/>
      <c r="AV35" s="624"/>
      <c r="AW35" s="624"/>
      <c r="AX35" s="624"/>
      <c r="AY35" s="624"/>
      <c r="AZ35" s="624"/>
      <c r="BA35" s="624"/>
      <c r="BB35" s="624"/>
      <c r="BC35" s="624"/>
      <c r="BD35" s="212"/>
      <c r="BE35" s="623" t="str">
        <f t="shared" ref="BE35:BE43" si="1">IF(BG35="","",BE34+1)</f>
        <v/>
      </c>
      <c r="BF35" s="623"/>
      <c r="BG35" s="624"/>
      <c r="BH35" s="624"/>
      <c r="BI35" s="624"/>
      <c r="BJ35" s="624"/>
      <c r="BK35" s="624"/>
      <c r="BL35" s="624"/>
      <c r="BM35" s="624"/>
      <c r="BN35" s="624"/>
      <c r="BO35" s="624"/>
      <c r="BP35" s="624"/>
      <c r="BQ35" s="624"/>
      <c r="BR35" s="624"/>
      <c r="BS35" s="624"/>
      <c r="BT35" s="624"/>
      <c r="BU35" s="624"/>
      <c r="BV35" s="212"/>
      <c r="BW35" s="623">
        <f t="shared" ref="BW35:BW43" si="2">IF(BY35="","",BW34+1)</f>
        <v>9</v>
      </c>
      <c r="BX35" s="623"/>
      <c r="BY35" s="624" t="str">
        <f>IF('各会計、関係団体の財政状況及び健全化判断比率'!B69="","",'各会計、関係団体の財政状況及び健全化判断比率'!B69)</f>
        <v>釧路公立大学</v>
      </c>
      <c r="BZ35" s="624"/>
      <c r="CA35" s="624"/>
      <c r="CB35" s="624"/>
      <c r="CC35" s="624"/>
      <c r="CD35" s="624"/>
      <c r="CE35" s="624"/>
      <c r="CF35" s="624"/>
      <c r="CG35" s="624"/>
      <c r="CH35" s="624"/>
      <c r="CI35" s="624"/>
      <c r="CJ35" s="624"/>
      <c r="CK35" s="624"/>
      <c r="CL35" s="624"/>
      <c r="CM35" s="624"/>
      <c r="CN35" s="212"/>
      <c r="CO35" s="623" t="str">
        <f t="shared" ref="CO35:CO43" si="3">IF(CQ35="","",CO34+1)</f>
        <v/>
      </c>
      <c r="CP35" s="623"/>
      <c r="CQ35" s="624" t="str">
        <f>IF('各会計、関係団体の財政状況及び健全化判断比率'!BS8="","",'各会計、関係団体の財政状況及び健全化判断比率'!BS8)</f>
        <v/>
      </c>
      <c r="CR35" s="624"/>
      <c r="CS35" s="624"/>
      <c r="CT35" s="624"/>
      <c r="CU35" s="624"/>
      <c r="CV35" s="624"/>
      <c r="CW35" s="624"/>
      <c r="CX35" s="624"/>
      <c r="CY35" s="624"/>
      <c r="CZ35" s="624"/>
      <c r="DA35" s="624"/>
      <c r="DB35" s="624"/>
      <c r="DC35" s="624"/>
      <c r="DD35" s="624"/>
      <c r="DE35" s="624"/>
      <c r="DF35" s="209"/>
      <c r="DG35" s="625" t="str">
        <f>IF('各会計、関係団体の財政状況及び健全化判断比率'!BR8="","",'各会計、関係団体の財政状況及び健全化判断比率'!BR8)</f>
        <v/>
      </c>
      <c r="DH35" s="625"/>
      <c r="DI35" s="216"/>
      <c r="DJ35" s="184"/>
      <c r="DK35" s="184"/>
      <c r="DL35" s="184"/>
      <c r="DM35" s="184"/>
      <c r="DN35" s="184"/>
      <c r="DO35" s="184"/>
    </row>
    <row r="36" spans="1:119" ht="32.25" customHeight="1" x14ac:dyDescent="0.15">
      <c r="A36" s="185"/>
      <c r="B36" s="211"/>
      <c r="C36" s="623" t="str">
        <f>IF(E36="","",C35+1)</f>
        <v/>
      </c>
      <c r="D36" s="623"/>
      <c r="E36" s="624" t="str">
        <f>IF('各会計、関係団体の財政状況及び健全化判断比率'!B9="","",'各会計、関係団体の財政状況及び健全化判断比率'!B9)</f>
        <v/>
      </c>
      <c r="F36" s="624"/>
      <c r="G36" s="624"/>
      <c r="H36" s="624"/>
      <c r="I36" s="624"/>
      <c r="J36" s="624"/>
      <c r="K36" s="624"/>
      <c r="L36" s="624"/>
      <c r="M36" s="624"/>
      <c r="N36" s="624"/>
      <c r="O36" s="624"/>
      <c r="P36" s="624"/>
      <c r="Q36" s="624"/>
      <c r="R36" s="624"/>
      <c r="S36" s="624"/>
      <c r="T36" s="212"/>
      <c r="U36" s="623">
        <f t="shared" ref="U36:U43" si="4">IF(W36="","",U35+1)</f>
        <v>5</v>
      </c>
      <c r="V36" s="623"/>
      <c r="W36" s="624" t="str">
        <f>IF('各会計、関係団体の財政状況及び健全化判断比率'!B30="","",'各会計、関係団体の財政状況及び健全化判断比率'!B30)</f>
        <v>後期高齢者医療特別会計</v>
      </c>
      <c r="X36" s="624"/>
      <c r="Y36" s="624"/>
      <c r="Z36" s="624"/>
      <c r="AA36" s="624"/>
      <c r="AB36" s="624"/>
      <c r="AC36" s="624"/>
      <c r="AD36" s="624"/>
      <c r="AE36" s="624"/>
      <c r="AF36" s="624"/>
      <c r="AG36" s="624"/>
      <c r="AH36" s="624"/>
      <c r="AI36" s="624"/>
      <c r="AJ36" s="624"/>
      <c r="AK36" s="624"/>
      <c r="AL36" s="212"/>
      <c r="AM36" s="623" t="str">
        <f t="shared" si="0"/>
        <v/>
      </c>
      <c r="AN36" s="623"/>
      <c r="AO36" s="624"/>
      <c r="AP36" s="624"/>
      <c r="AQ36" s="624"/>
      <c r="AR36" s="624"/>
      <c r="AS36" s="624"/>
      <c r="AT36" s="624"/>
      <c r="AU36" s="624"/>
      <c r="AV36" s="624"/>
      <c r="AW36" s="624"/>
      <c r="AX36" s="624"/>
      <c r="AY36" s="624"/>
      <c r="AZ36" s="624"/>
      <c r="BA36" s="624"/>
      <c r="BB36" s="624"/>
      <c r="BC36" s="624"/>
      <c r="BD36" s="212"/>
      <c r="BE36" s="623" t="str">
        <f t="shared" si="1"/>
        <v/>
      </c>
      <c r="BF36" s="623"/>
      <c r="BG36" s="624"/>
      <c r="BH36" s="624"/>
      <c r="BI36" s="624"/>
      <c r="BJ36" s="624"/>
      <c r="BK36" s="624"/>
      <c r="BL36" s="624"/>
      <c r="BM36" s="624"/>
      <c r="BN36" s="624"/>
      <c r="BO36" s="624"/>
      <c r="BP36" s="624"/>
      <c r="BQ36" s="624"/>
      <c r="BR36" s="624"/>
      <c r="BS36" s="624"/>
      <c r="BT36" s="624"/>
      <c r="BU36" s="624"/>
      <c r="BV36" s="212"/>
      <c r="BW36" s="623">
        <f t="shared" si="2"/>
        <v>10</v>
      </c>
      <c r="BX36" s="623"/>
      <c r="BY36" s="624" t="str">
        <f>IF('各会計、関係団体の財政状況及び健全化判断比率'!B70="","",'各会計、関係団体の財政状況及び健全化判断比率'!B70)</f>
        <v>釧路広域連合</v>
      </c>
      <c r="BZ36" s="624"/>
      <c r="CA36" s="624"/>
      <c r="CB36" s="624"/>
      <c r="CC36" s="624"/>
      <c r="CD36" s="624"/>
      <c r="CE36" s="624"/>
      <c r="CF36" s="624"/>
      <c r="CG36" s="624"/>
      <c r="CH36" s="624"/>
      <c r="CI36" s="624"/>
      <c r="CJ36" s="624"/>
      <c r="CK36" s="624"/>
      <c r="CL36" s="624"/>
      <c r="CM36" s="624"/>
      <c r="CN36" s="212"/>
      <c r="CO36" s="623" t="str">
        <f t="shared" si="3"/>
        <v/>
      </c>
      <c r="CP36" s="623"/>
      <c r="CQ36" s="624" t="str">
        <f>IF('各会計、関係団体の財政状況及び健全化判断比率'!BS9="","",'各会計、関係団体の財政状況及び健全化判断比率'!BS9)</f>
        <v/>
      </c>
      <c r="CR36" s="624"/>
      <c r="CS36" s="624"/>
      <c r="CT36" s="624"/>
      <c r="CU36" s="624"/>
      <c r="CV36" s="624"/>
      <c r="CW36" s="624"/>
      <c r="CX36" s="624"/>
      <c r="CY36" s="624"/>
      <c r="CZ36" s="624"/>
      <c r="DA36" s="624"/>
      <c r="DB36" s="624"/>
      <c r="DC36" s="624"/>
      <c r="DD36" s="624"/>
      <c r="DE36" s="624"/>
      <c r="DF36" s="209"/>
      <c r="DG36" s="625" t="str">
        <f>IF('各会計、関係団体の財政状況及び健全化判断比率'!BR9="","",'各会計、関係団体の財政状況及び健全化判断比率'!BR9)</f>
        <v/>
      </c>
      <c r="DH36" s="625"/>
      <c r="DI36" s="216"/>
      <c r="DJ36" s="184"/>
      <c r="DK36" s="184"/>
      <c r="DL36" s="184"/>
      <c r="DM36" s="184"/>
      <c r="DN36" s="184"/>
      <c r="DO36" s="184"/>
    </row>
    <row r="37" spans="1:119" ht="32.25" customHeight="1" x14ac:dyDescent="0.15">
      <c r="A37" s="185"/>
      <c r="B37" s="211"/>
      <c r="C37" s="623" t="str">
        <f>IF(E37="","",C36+1)</f>
        <v/>
      </c>
      <c r="D37" s="623"/>
      <c r="E37" s="624" t="str">
        <f>IF('各会計、関係団体の財政状況及び健全化判断比率'!B10="","",'各会計、関係団体の財政状況及び健全化判断比率'!B10)</f>
        <v/>
      </c>
      <c r="F37" s="624"/>
      <c r="G37" s="624"/>
      <c r="H37" s="624"/>
      <c r="I37" s="624"/>
      <c r="J37" s="624"/>
      <c r="K37" s="624"/>
      <c r="L37" s="624"/>
      <c r="M37" s="624"/>
      <c r="N37" s="624"/>
      <c r="O37" s="624"/>
      <c r="P37" s="624"/>
      <c r="Q37" s="624"/>
      <c r="R37" s="624"/>
      <c r="S37" s="624"/>
      <c r="T37" s="212"/>
      <c r="U37" s="623" t="str">
        <f t="shared" si="4"/>
        <v/>
      </c>
      <c r="V37" s="623"/>
      <c r="W37" s="624"/>
      <c r="X37" s="624"/>
      <c r="Y37" s="624"/>
      <c r="Z37" s="624"/>
      <c r="AA37" s="624"/>
      <c r="AB37" s="624"/>
      <c r="AC37" s="624"/>
      <c r="AD37" s="624"/>
      <c r="AE37" s="624"/>
      <c r="AF37" s="624"/>
      <c r="AG37" s="624"/>
      <c r="AH37" s="624"/>
      <c r="AI37" s="624"/>
      <c r="AJ37" s="624"/>
      <c r="AK37" s="624"/>
      <c r="AL37" s="212"/>
      <c r="AM37" s="623" t="str">
        <f t="shared" si="0"/>
        <v/>
      </c>
      <c r="AN37" s="623"/>
      <c r="AO37" s="624"/>
      <c r="AP37" s="624"/>
      <c r="AQ37" s="624"/>
      <c r="AR37" s="624"/>
      <c r="AS37" s="624"/>
      <c r="AT37" s="624"/>
      <c r="AU37" s="624"/>
      <c r="AV37" s="624"/>
      <c r="AW37" s="624"/>
      <c r="AX37" s="624"/>
      <c r="AY37" s="624"/>
      <c r="AZ37" s="624"/>
      <c r="BA37" s="624"/>
      <c r="BB37" s="624"/>
      <c r="BC37" s="624"/>
      <c r="BD37" s="212"/>
      <c r="BE37" s="623" t="str">
        <f t="shared" si="1"/>
        <v/>
      </c>
      <c r="BF37" s="623"/>
      <c r="BG37" s="624"/>
      <c r="BH37" s="624"/>
      <c r="BI37" s="624"/>
      <c r="BJ37" s="624"/>
      <c r="BK37" s="624"/>
      <c r="BL37" s="624"/>
      <c r="BM37" s="624"/>
      <c r="BN37" s="624"/>
      <c r="BO37" s="624"/>
      <c r="BP37" s="624"/>
      <c r="BQ37" s="624"/>
      <c r="BR37" s="624"/>
      <c r="BS37" s="624"/>
      <c r="BT37" s="624"/>
      <c r="BU37" s="624"/>
      <c r="BV37" s="212"/>
      <c r="BW37" s="623">
        <f t="shared" si="2"/>
        <v>11</v>
      </c>
      <c r="BX37" s="623"/>
      <c r="BY37" s="624" t="str">
        <f>IF('各会計、関係団体の財政状況及び健全化判断比率'!B71="","",'各会計、関係団体の財政状況及び健全化判断比率'!B71)</f>
        <v>川上郡衛生処理組合</v>
      </c>
      <c r="BZ37" s="624"/>
      <c r="CA37" s="624"/>
      <c r="CB37" s="624"/>
      <c r="CC37" s="624"/>
      <c r="CD37" s="624"/>
      <c r="CE37" s="624"/>
      <c r="CF37" s="624"/>
      <c r="CG37" s="624"/>
      <c r="CH37" s="624"/>
      <c r="CI37" s="624"/>
      <c r="CJ37" s="624"/>
      <c r="CK37" s="624"/>
      <c r="CL37" s="624"/>
      <c r="CM37" s="624"/>
      <c r="CN37" s="212"/>
      <c r="CO37" s="623" t="str">
        <f t="shared" si="3"/>
        <v/>
      </c>
      <c r="CP37" s="623"/>
      <c r="CQ37" s="624" t="str">
        <f>IF('各会計、関係団体の財政状況及び健全化判断比率'!BS10="","",'各会計、関係団体の財政状況及び健全化判断比率'!BS10)</f>
        <v/>
      </c>
      <c r="CR37" s="624"/>
      <c r="CS37" s="624"/>
      <c r="CT37" s="624"/>
      <c r="CU37" s="624"/>
      <c r="CV37" s="624"/>
      <c r="CW37" s="624"/>
      <c r="CX37" s="624"/>
      <c r="CY37" s="624"/>
      <c r="CZ37" s="624"/>
      <c r="DA37" s="624"/>
      <c r="DB37" s="624"/>
      <c r="DC37" s="624"/>
      <c r="DD37" s="624"/>
      <c r="DE37" s="624"/>
      <c r="DF37" s="209"/>
      <c r="DG37" s="625" t="str">
        <f>IF('各会計、関係団体の財政状況及び健全化判断比率'!BR10="","",'各会計、関係団体の財政状況及び健全化判断比率'!BR10)</f>
        <v/>
      </c>
      <c r="DH37" s="625"/>
      <c r="DI37" s="216"/>
      <c r="DJ37" s="184"/>
      <c r="DK37" s="184"/>
      <c r="DL37" s="184"/>
      <c r="DM37" s="184"/>
      <c r="DN37" s="184"/>
      <c r="DO37" s="184"/>
    </row>
    <row r="38" spans="1:119" ht="32.25" customHeight="1" x14ac:dyDescent="0.15">
      <c r="A38" s="185"/>
      <c r="B38" s="211"/>
      <c r="C38" s="623" t="str">
        <f t="shared" ref="C38:C43" si="5">IF(E38="","",C37+1)</f>
        <v/>
      </c>
      <c r="D38" s="623"/>
      <c r="E38" s="624" t="str">
        <f>IF('各会計、関係団体の財政状況及び健全化判断比率'!B11="","",'各会計、関係団体の財政状況及び健全化判断比率'!B11)</f>
        <v/>
      </c>
      <c r="F38" s="624"/>
      <c r="G38" s="624"/>
      <c r="H38" s="624"/>
      <c r="I38" s="624"/>
      <c r="J38" s="624"/>
      <c r="K38" s="624"/>
      <c r="L38" s="624"/>
      <c r="M38" s="624"/>
      <c r="N38" s="624"/>
      <c r="O38" s="624"/>
      <c r="P38" s="624"/>
      <c r="Q38" s="624"/>
      <c r="R38" s="624"/>
      <c r="S38" s="624"/>
      <c r="T38" s="212"/>
      <c r="U38" s="623" t="str">
        <f t="shared" si="4"/>
        <v/>
      </c>
      <c r="V38" s="623"/>
      <c r="W38" s="624"/>
      <c r="X38" s="624"/>
      <c r="Y38" s="624"/>
      <c r="Z38" s="624"/>
      <c r="AA38" s="624"/>
      <c r="AB38" s="624"/>
      <c r="AC38" s="624"/>
      <c r="AD38" s="624"/>
      <c r="AE38" s="624"/>
      <c r="AF38" s="624"/>
      <c r="AG38" s="624"/>
      <c r="AH38" s="624"/>
      <c r="AI38" s="624"/>
      <c r="AJ38" s="624"/>
      <c r="AK38" s="624"/>
      <c r="AL38" s="212"/>
      <c r="AM38" s="623" t="str">
        <f t="shared" si="0"/>
        <v/>
      </c>
      <c r="AN38" s="623"/>
      <c r="AO38" s="624"/>
      <c r="AP38" s="624"/>
      <c r="AQ38" s="624"/>
      <c r="AR38" s="624"/>
      <c r="AS38" s="624"/>
      <c r="AT38" s="624"/>
      <c r="AU38" s="624"/>
      <c r="AV38" s="624"/>
      <c r="AW38" s="624"/>
      <c r="AX38" s="624"/>
      <c r="AY38" s="624"/>
      <c r="AZ38" s="624"/>
      <c r="BA38" s="624"/>
      <c r="BB38" s="624"/>
      <c r="BC38" s="624"/>
      <c r="BD38" s="212"/>
      <c r="BE38" s="623" t="str">
        <f t="shared" si="1"/>
        <v/>
      </c>
      <c r="BF38" s="623"/>
      <c r="BG38" s="624"/>
      <c r="BH38" s="624"/>
      <c r="BI38" s="624"/>
      <c r="BJ38" s="624"/>
      <c r="BK38" s="624"/>
      <c r="BL38" s="624"/>
      <c r="BM38" s="624"/>
      <c r="BN38" s="624"/>
      <c r="BO38" s="624"/>
      <c r="BP38" s="624"/>
      <c r="BQ38" s="624"/>
      <c r="BR38" s="624"/>
      <c r="BS38" s="624"/>
      <c r="BT38" s="624"/>
      <c r="BU38" s="624"/>
      <c r="BV38" s="212"/>
      <c r="BW38" s="623">
        <f t="shared" si="2"/>
        <v>12</v>
      </c>
      <c r="BX38" s="623"/>
      <c r="BY38" s="624" t="str">
        <f>IF('各会計、関係団体の財政状況及び健全化判断比率'!B72="","",'各会計、関係団体の財政状況及び健全化判断比率'!B72)</f>
        <v>釧路・根室広域地方税滞納整理機構</v>
      </c>
      <c r="BZ38" s="624"/>
      <c r="CA38" s="624"/>
      <c r="CB38" s="624"/>
      <c r="CC38" s="624"/>
      <c r="CD38" s="624"/>
      <c r="CE38" s="624"/>
      <c r="CF38" s="624"/>
      <c r="CG38" s="624"/>
      <c r="CH38" s="624"/>
      <c r="CI38" s="624"/>
      <c r="CJ38" s="624"/>
      <c r="CK38" s="624"/>
      <c r="CL38" s="624"/>
      <c r="CM38" s="624"/>
      <c r="CN38" s="212"/>
      <c r="CO38" s="623" t="str">
        <f t="shared" si="3"/>
        <v/>
      </c>
      <c r="CP38" s="623"/>
      <c r="CQ38" s="624" t="str">
        <f>IF('各会計、関係団体の財政状況及び健全化判断比率'!BS11="","",'各会計、関係団体の財政状況及び健全化判断比率'!BS11)</f>
        <v/>
      </c>
      <c r="CR38" s="624"/>
      <c r="CS38" s="624"/>
      <c r="CT38" s="624"/>
      <c r="CU38" s="624"/>
      <c r="CV38" s="624"/>
      <c r="CW38" s="624"/>
      <c r="CX38" s="624"/>
      <c r="CY38" s="624"/>
      <c r="CZ38" s="624"/>
      <c r="DA38" s="624"/>
      <c r="DB38" s="624"/>
      <c r="DC38" s="624"/>
      <c r="DD38" s="624"/>
      <c r="DE38" s="624"/>
      <c r="DF38" s="209"/>
      <c r="DG38" s="625" t="str">
        <f>IF('各会計、関係団体の財政状況及び健全化判断比率'!BR11="","",'各会計、関係団体の財政状況及び健全化判断比率'!BR11)</f>
        <v/>
      </c>
      <c r="DH38" s="625"/>
      <c r="DI38" s="216"/>
      <c r="DJ38" s="184"/>
      <c r="DK38" s="184"/>
      <c r="DL38" s="184"/>
      <c r="DM38" s="184"/>
      <c r="DN38" s="184"/>
      <c r="DO38" s="184"/>
    </row>
    <row r="39" spans="1:119" ht="32.25" customHeight="1" x14ac:dyDescent="0.15">
      <c r="A39" s="185"/>
      <c r="B39" s="211"/>
      <c r="C39" s="623" t="str">
        <f t="shared" si="5"/>
        <v/>
      </c>
      <c r="D39" s="623"/>
      <c r="E39" s="624" t="str">
        <f>IF('各会計、関係団体の財政状況及び健全化判断比率'!B12="","",'各会計、関係団体の財政状況及び健全化判断比率'!B12)</f>
        <v/>
      </c>
      <c r="F39" s="624"/>
      <c r="G39" s="624"/>
      <c r="H39" s="624"/>
      <c r="I39" s="624"/>
      <c r="J39" s="624"/>
      <c r="K39" s="624"/>
      <c r="L39" s="624"/>
      <c r="M39" s="624"/>
      <c r="N39" s="624"/>
      <c r="O39" s="624"/>
      <c r="P39" s="624"/>
      <c r="Q39" s="624"/>
      <c r="R39" s="624"/>
      <c r="S39" s="624"/>
      <c r="T39" s="212"/>
      <c r="U39" s="623" t="str">
        <f t="shared" si="4"/>
        <v/>
      </c>
      <c r="V39" s="623"/>
      <c r="W39" s="624"/>
      <c r="X39" s="624"/>
      <c r="Y39" s="624"/>
      <c r="Z39" s="624"/>
      <c r="AA39" s="624"/>
      <c r="AB39" s="624"/>
      <c r="AC39" s="624"/>
      <c r="AD39" s="624"/>
      <c r="AE39" s="624"/>
      <c r="AF39" s="624"/>
      <c r="AG39" s="624"/>
      <c r="AH39" s="624"/>
      <c r="AI39" s="624"/>
      <c r="AJ39" s="624"/>
      <c r="AK39" s="624"/>
      <c r="AL39" s="212"/>
      <c r="AM39" s="623" t="str">
        <f t="shared" si="0"/>
        <v/>
      </c>
      <c r="AN39" s="623"/>
      <c r="AO39" s="624"/>
      <c r="AP39" s="624"/>
      <c r="AQ39" s="624"/>
      <c r="AR39" s="624"/>
      <c r="AS39" s="624"/>
      <c r="AT39" s="624"/>
      <c r="AU39" s="624"/>
      <c r="AV39" s="624"/>
      <c r="AW39" s="624"/>
      <c r="AX39" s="624"/>
      <c r="AY39" s="624"/>
      <c r="AZ39" s="624"/>
      <c r="BA39" s="624"/>
      <c r="BB39" s="624"/>
      <c r="BC39" s="624"/>
      <c r="BD39" s="212"/>
      <c r="BE39" s="623" t="str">
        <f t="shared" si="1"/>
        <v/>
      </c>
      <c r="BF39" s="623"/>
      <c r="BG39" s="624"/>
      <c r="BH39" s="624"/>
      <c r="BI39" s="624"/>
      <c r="BJ39" s="624"/>
      <c r="BK39" s="624"/>
      <c r="BL39" s="624"/>
      <c r="BM39" s="624"/>
      <c r="BN39" s="624"/>
      <c r="BO39" s="624"/>
      <c r="BP39" s="624"/>
      <c r="BQ39" s="624"/>
      <c r="BR39" s="624"/>
      <c r="BS39" s="624"/>
      <c r="BT39" s="624"/>
      <c r="BU39" s="624"/>
      <c r="BV39" s="212"/>
      <c r="BW39" s="623" t="str">
        <f t="shared" si="2"/>
        <v/>
      </c>
      <c r="BX39" s="623"/>
      <c r="BY39" s="624" t="str">
        <f>IF('各会計、関係団体の財政状況及び健全化判断比率'!B73="","",'各会計、関係団体の財政状況及び健全化判断比率'!B73)</f>
        <v/>
      </c>
      <c r="BZ39" s="624"/>
      <c r="CA39" s="624"/>
      <c r="CB39" s="624"/>
      <c r="CC39" s="624"/>
      <c r="CD39" s="624"/>
      <c r="CE39" s="624"/>
      <c r="CF39" s="624"/>
      <c r="CG39" s="624"/>
      <c r="CH39" s="624"/>
      <c r="CI39" s="624"/>
      <c r="CJ39" s="624"/>
      <c r="CK39" s="624"/>
      <c r="CL39" s="624"/>
      <c r="CM39" s="624"/>
      <c r="CN39" s="212"/>
      <c r="CO39" s="623" t="str">
        <f t="shared" si="3"/>
        <v/>
      </c>
      <c r="CP39" s="623"/>
      <c r="CQ39" s="624" t="str">
        <f>IF('各会計、関係団体の財政状況及び健全化判断比率'!BS12="","",'各会計、関係団体の財政状況及び健全化判断比率'!BS12)</f>
        <v/>
      </c>
      <c r="CR39" s="624"/>
      <c r="CS39" s="624"/>
      <c r="CT39" s="624"/>
      <c r="CU39" s="624"/>
      <c r="CV39" s="624"/>
      <c r="CW39" s="624"/>
      <c r="CX39" s="624"/>
      <c r="CY39" s="624"/>
      <c r="CZ39" s="624"/>
      <c r="DA39" s="624"/>
      <c r="DB39" s="624"/>
      <c r="DC39" s="624"/>
      <c r="DD39" s="624"/>
      <c r="DE39" s="624"/>
      <c r="DF39" s="209"/>
      <c r="DG39" s="625" t="str">
        <f>IF('各会計、関係団体の財政状況及び健全化判断比率'!BR12="","",'各会計、関係団体の財政状況及び健全化判断比率'!BR12)</f>
        <v/>
      </c>
      <c r="DH39" s="625"/>
      <c r="DI39" s="216"/>
      <c r="DJ39" s="184"/>
      <c r="DK39" s="184"/>
      <c r="DL39" s="184"/>
      <c r="DM39" s="184"/>
      <c r="DN39" s="184"/>
      <c r="DO39" s="184"/>
    </row>
    <row r="40" spans="1:119" ht="32.25" customHeight="1" x14ac:dyDescent="0.15">
      <c r="A40" s="185"/>
      <c r="B40" s="211"/>
      <c r="C40" s="623" t="str">
        <f t="shared" si="5"/>
        <v/>
      </c>
      <c r="D40" s="623"/>
      <c r="E40" s="624" t="str">
        <f>IF('各会計、関係団体の財政状況及び健全化判断比率'!B13="","",'各会計、関係団体の財政状況及び健全化判断比率'!B13)</f>
        <v/>
      </c>
      <c r="F40" s="624"/>
      <c r="G40" s="624"/>
      <c r="H40" s="624"/>
      <c r="I40" s="624"/>
      <c r="J40" s="624"/>
      <c r="K40" s="624"/>
      <c r="L40" s="624"/>
      <c r="M40" s="624"/>
      <c r="N40" s="624"/>
      <c r="O40" s="624"/>
      <c r="P40" s="624"/>
      <c r="Q40" s="624"/>
      <c r="R40" s="624"/>
      <c r="S40" s="624"/>
      <c r="T40" s="212"/>
      <c r="U40" s="623" t="str">
        <f t="shared" si="4"/>
        <v/>
      </c>
      <c r="V40" s="623"/>
      <c r="W40" s="624"/>
      <c r="X40" s="624"/>
      <c r="Y40" s="624"/>
      <c r="Z40" s="624"/>
      <c r="AA40" s="624"/>
      <c r="AB40" s="624"/>
      <c r="AC40" s="624"/>
      <c r="AD40" s="624"/>
      <c r="AE40" s="624"/>
      <c r="AF40" s="624"/>
      <c r="AG40" s="624"/>
      <c r="AH40" s="624"/>
      <c r="AI40" s="624"/>
      <c r="AJ40" s="624"/>
      <c r="AK40" s="624"/>
      <c r="AL40" s="212"/>
      <c r="AM40" s="623" t="str">
        <f t="shared" si="0"/>
        <v/>
      </c>
      <c r="AN40" s="623"/>
      <c r="AO40" s="624"/>
      <c r="AP40" s="624"/>
      <c r="AQ40" s="624"/>
      <c r="AR40" s="624"/>
      <c r="AS40" s="624"/>
      <c r="AT40" s="624"/>
      <c r="AU40" s="624"/>
      <c r="AV40" s="624"/>
      <c r="AW40" s="624"/>
      <c r="AX40" s="624"/>
      <c r="AY40" s="624"/>
      <c r="AZ40" s="624"/>
      <c r="BA40" s="624"/>
      <c r="BB40" s="624"/>
      <c r="BC40" s="624"/>
      <c r="BD40" s="212"/>
      <c r="BE40" s="623" t="str">
        <f t="shared" si="1"/>
        <v/>
      </c>
      <c r="BF40" s="623"/>
      <c r="BG40" s="624"/>
      <c r="BH40" s="624"/>
      <c r="BI40" s="624"/>
      <c r="BJ40" s="624"/>
      <c r="BK40" s="624"/>
      <c r="BL40" s="624"/>
      <c r="BM40" s="624"/>
      <c r="BN40" s="624"/>
      <c r="BO40" s="624"/>
      <c r="BP40" s="624"/>
      <c r="BQ40" s="624"/>
      <c r="BR40" s="624"/>
      <c r="BS40" s="624"/>
      <c r="BT40" s="624"/>
      <c r="BU40" s="624"/>
      <c r="BV40" s="212"/>
      <c r="BW40" s="623" t="str">
        <f t="shared" si="2"/>
        <v/>
      </c>
      <c r="BX40" s="623"/>
      <c r="BY40" s="624" t="str">
        <f>IF('各会計、関係団体の財政状況及び健全化判断比率'!B74="","",'各会計、関係団体の財政状況及び健全化判断比率'!B74)</f>
        <v/>
      </c>
      <c r="BZ40" s="624"/>
      <c r="CA40" s="624"/>
      <c r="CB40" s="624"/>
      <c r="CC40" s="624"/>
      <c r="CD40" s="624"/>
      <c r="CE40" s="624"/>
      <c r="CF40" s="624"/>
      <c r="CG40" s="624"/>
      <c r="CH40" s="624"/>
      <c r="CI40" s="624"/>
      <c r="CJ40" s="624"/>
      <c r="CK40" s="624"/>
      <c r="CL40" s="624"/>
      <c r="CM40" s="624"/>
      <c r="CN40" s="212"/>
      <c r="CO40" s="623" t="str">
        <f t="shared" si="3"/>
        <v/>
      </c>
      <c r="CP40" s="623"/>
      <c r="CQ40" s="624" t="str">
        <f>IF('各会計、関係団体の財政状況及び健全化判断比率'!BS13="","",'各会計、関係団体の財政状況及び健全化判断比率'!BS13)</f>
        <v/>
      </c>
      <c r="CR40" s="624"/>
      <c r="CS40" s="624"/>
      <c r="CT40" s="624"/>
      <c r="CU40" s="624"/>
      <c r="CV40" s="624"/>
      <c r="CW40" s="624"/>
      <c r="CX40" s="624"/>
      <c r="CY40" s="624"/>
      <c r="CZ40" s="624"/>
      <c r="DA40" s="624"/>
      <c r="DB40" s="624"/>
      <c r="DC40" s="624"/>
      <c r="DD40" s="624"/>
      <c r="DE40" s="624"/>
      <c r="DF40" s="209"/>
      <c r="DG40" s="625" t="str">
        <f>IF('各会計、関係団体の財政状況及び健全化判断比率'!BR13="","",'各会計、関係団体の財政状況及び健全化判断比率'!BR13)</f>
        <v/>
      </c>
      <c r="DH40" s="625"/>
      <c r="DI40" s="216"/>
      <c r="DJ40" s="184"/>
      <c r="DK40" s="184"/>
      <c r="DL40" s="184"/>
      <c r="DM40" s="184"/>
      <c r="DN40" s="184"/>
      <c r="DO40" s="184"/>
    </row>
    <row r="41" spans="1:119" ht="32.25" customHeight="1" x14ac:dyDescent="0.15">
      <c r="A41" s="185"/>
      <c r="B41" s="211"/>
      <c r="C41" s="623" t="str">
        <f t="shared" si="5"/>
        <v/>
      </c>
      <c r="D41" s="623"/>
      <c r="E41" s="624" t="str">
        <f>IF('各会計、関係団体の財政状況及び健全化判断比率'!B14="","",'各会計、関係団体の財政状況及び健全化判断比率'!B14)</f>
        <v/>
      </c>
      <c r="F41" s="624"/>
      <c r="G41" s="624"/>
      <c r="H41" s="624"/>
      <c r="I41" s="624"/>
      <c r="J41" s="624"/>
      <c r="K41" s="624"/>
      <c r="L41" s="624"/>
      <c r="M41" s="624"/>
      <c r="N41" s="624"/>
      <c r="O41" s="624"/>
      <c r="P41" s="624"/>
      <c r="Q41" s="624"/>
      <c r="R41" s="624"/>
      <c r="S41" s="624"/>
      <c r="T41" s="212"/>
      <c r="U41" s="623" t="str">
        <f t="shared" si="4"/>
        <v/>
      </c>
      <c r="V41" s="623"/>
      <c r="W41" s="624"/>
      <c r="X41" s="624"/>
      <c r="Y41" s="624"/>
      <c r="Z41" s="624"/>
      <c r="AA41" s="624"/>
      <c r="AB41" s="624"/>
      <c r="AC41" s="624"/>
      <c r="AD41" s="624"/>
      <c r="AE41" s="624"/>
      <c r="AF41" s="624"/>
      <c r="AG41" s="624"/>
      <c r="AH41" s="624"/>
      <c r="AI41" s="624"/>
      <c r="AJ41" s="624"/>
      <c r="AK41" s="624"/>
      <c r="AL41" s="212"/>
      <c r="AM41" s="623" t="str">
        <f t="shared" si="0"/>
        <v/>
      </c>
      <c r="AN41" s="623"/>
      <c r="AO41" s="624"/>
      <c r="AP41" s="624"/>
      <c r="AQ41" s="624"/>
      <c r="AR41" s="624"/>
      <c r="AS41" s="624"/>
      <c r="AT41" s="624"/>
      <c r="AU41" s="624"/>
      <c r="AV41" s="624"/>
      <c r="AW41" s="624"/>
      <c r="AX41" s="624"/>
      <c r="AY41" s="624"/>
      <c r="AZ41" s="624"/>
      <c r="BA41" s="624"/>
      <c r="BB41" s="624"/>
      <c r="BC41" s="624"/>
      <c r="BD41" s="212"/>
      <c r="BE41" s="623" t="str">
        <f t="shared" si="1"/>
        <v/>
      </c>
      <c r="BF41" s="623"/>
      <c r="BG41" s="624"/>
      <c r="BH41" s="624"/>
      <c r="BI41" s="624"/>
      <c r="BJ41" s="624"/>
      <c r="BK41" s="624"/>
      <c r="BL41" s="624"/>
      <c r="BM41" s="624"/>
      <c r="BN41" s="624"/>
      <c r="BO41" s="624"/>
      <c r="BP41" s="624"/>
      <c r="BQ41" s="624"/>
      <c r="BR41" s="624"/>
      <c r="BS41" s="624"/>
      <c r="BT41" s="624"/>
      <c r="BU41" s="624"/>
      <c r="BV41" s="212"/>
      <c r="BW41" s="623" t="str">
        <f t="shared" si="2"/>
        <v/>
      </c>
      <c r="BX41" s="623"/>
      <c r="BY41" s="624" t="str">
        <f>IF('各会計、関係団体の財政状況及び健全化判断比率'!B75="","",'各会計、関係団体の財政状況及び健全化判断比率'!B75)</f>
        <v/>
      </c>
      <c r="BZ41" s="624"/>
      <c r="CA41" s="624"/>
      <c r="CB41" s="624"/>
      <c r="CC41" s="624"/>
      <c r="CD41" s="624"/>
      <c r="CE41" s="624"/>
      <c r="CF41" s="624"/>
      <c r="CG41" s="624"/>
      <c r="CH41" s="624"/>
      <c r="CI41" s="624"/>
      <c r="CJ41" s="624"/>
      <c r="CK41" s="624"/>
      <c r="CL41" s="624"/>
      <c r="CM41" s="624"/>
      <c r="CN41" s="212"/>
      <c r="CO41" s="623" t="str">
        <f t="shared" si="3"/>
        <v/>
      </c>
      <c r="CP41" s="623"/>
      <c r="CQ41" s="624" t="str">
        <f>IF('各会計、関係団体の財政状況及び健全化判断比率'!BS14="","",'各会計、関係団体の財政状況及び健全化判断比率'!BS14)</f>
        <v/>
      </c>
      <c r="CR41" s="624"/>
      <c r="CS41" s="624"/>
      <c r="CT41" s="624"/>
      <c r="CU41" s="624"/>
      <c r="CV41" s="624"/>
      <c r="CW41" s="624"/>
      <c r="CX41" s="624"/>
      <c r="CY41" s="624"/>
      <c r="CZ41" s="624"/>
      <c r="DA41" s="624"/>
      <c r="DB41" s="624"/>
      <c r="DC41" s="624"/>
      <c r="DD41" s="624"/>
      <c r="DE41" s="624"/>
      <c r="DF41" s="209"/>
      <c r="DG41" s="625" t="str">
        <f>IF('各会計、関係団体の財政状況及び健全化判断比率'!BR14="","",'各会計、関係団体の財政状況及び健全化判断比率'!BR14)</f>
        <v/>
      </c>
      <c r="DH41" s="625"/>
      <c r="DI41" s="216"/>
      <c r="DJ41" s="184"/>
      <c r="DK41" s="184"/>
      <c r="DL41" s="184"/>
      <c r="DM41" s="184"/>
      <c r="DN41" s="184"/>
      <c r="DO41" s="184"/>
    </row>
    <row r="42" spans="1:119" ht="32.25" customHeight="1" x14ac:dyDescent="0.15">
      <c r="A42" s="184"/>
      <c r="B42" s="211"/>
      <c r="C42" s="623" t="str">
        <f t="shared" si="5"/>
        <v/>
      </c>
      <c r="D42" s="623"/>
      <c r="E42" s="624" t="str">
        <f>IF('各会計、関係団体の財政状況及び健全化判断比率'!B15="","",'各会計、関係団体の財政状況及び健全化判断比率'!B15)</f>
        <v/>
      </c>
      <c r="F42" s="624"/>
      <c r="G42" s="624"/>
      <c r="H42" s="624"/>
      <c r="I42" s="624"/>
      <c r="J42" s="624"/>
      <c r="K42" s="624"/>
      <c r="L42" s="624"/>
      <c r="M42" s="624"/>
      <c r="N42" s="624"/>
      <c r="O42" s="624"/>
      <c r="P42" s="624"/>
      <c r="Q42" s="624"/>
      <c r="R42" s="624"/>
      <c r="S42" s="624"/>
      <c r="T42" s="212"/>
      <c r="U42" s="623" t="str">
        <f t="shared" si="4"/>
        <v/>
      </c>
      <c r="V42" s="623"/>
      <c r="W42" s="624"/>
      <c r="X42" s="624"/>
      <c r="Y42" s="624"/>
      <c r="Z42" s="624"/>
      <c r="AA42" s="624"/>
      <c r="AB42" s="624"/>
      <c r="AC42" s="624"/>
      <c r="AD42" s="624"/>
      <c r="AE42" s="624"/>
      <c r="AF42" s="624"/>
      <c r="AG42" s="624"/>
      <c r="AH42" s="624"/>
      <c r="AI42" s="624"/>
      <c r="AJ42" s="624"/>
      <c r="AK42" s="624"/>
      <c r="AL42" s="212"/>
      <c r="AM42" s="623" t="str">
        <f t="shared" si="0"/>
        <v/>
      </c>
      <c r="AN42" s="623"/>
      <c r="AO42" s="624"/>
      <c r="AP42" s="624"/>
      <c r="AQ42" s="624"/>
      <c r="AR42" s="624"/>
      <c r="AS42" s="624"/>
      <c r="AT42" s="624"/>
      <c r="AU42" s="624"/>
      <c r="AV42" s="624"/>
      <c r="AW42" s="624"/>
      <c r="AX42" s="624"/>
      <c r="AY42" s="624"/>
      <c r="AZ42" s="624"/>
      <c r="BA42" s="624"/>
      <c r="BB42" s="624"/>
      <c r="BC42" s="624"/>
      <c r="BD42" s="212"/>
      <c r="BE42" s="623" t="str">
        <f t="shared" si="1"/>
        <v/>
      </c>
      <c r="BF42" s="623"/>
      <c r="BG42" s="624"/>
      <c r="BH42" s="624"/>
      <c r="BI42" s="624"/>
      <c r="BJ42" s="624"/>
      <c r="BK42" s="624"/>
      <c r="BL42" s="624"/>
      <c r="BM42" s="624"/>
      <c r="BN42" s="624"/>
      <c r="BO42" s="624"/>
      <c r="BP42" s="624"/>
      <c r="BQ42" s="624"/>
      <c r="BR42" s="624"/>
      <c r="BS42" s="624"/>
      <c r="BT42" s="624"/>
      <c r="BU42" s="624"/>
      <c r="BV42" s="212"/>
      <c r="BW42" s="623" t="str">
        <f t="shared" si="2"/>
        <v/>
      </c>
      <c r="BX42" s="623"/>
      <c r="BY42" s="624" t="str">
        <f>IF('各会計、関係団体の財政状況及び健全化判断比率'!B76="","",'各会計、関係団体の財政状況及び健全化判断比率'!B76)</f>
        <v/>
      </c>
      <c r="BZ42" s="624"/>
      <c r="CA42" s="624"/>
      <c r="CB42" s="624"/>
      <c r="CC42" s="624"/>
      <c r="CD42" s="624"/>
      <c r="CE42" s="624"/>
      <c r="CF42" s="624"/>
      <c r="CG42" s="624"/>
      <c r="CH42" s="624"/>
      <c r="CI42" s="624"/>
      <c r="CJ42" s="624"/>
      <c r="CK42" s="624"/>
      <c r="CL42" s="624"/>
      <c r="CM42" s="624"/>
      <c r="CN42" s="212"/>
      <c r="CO42" s="623" t="str">
        <f t="shared" si="3"/>
        <v/>
      </c>
      <c r="CP42" s="623"/>
      <c r="CQ42" s="624" t="str">
        <f>IF('各会計、関係団体の財政状況及び健全化判断比率'!BS15="","",'各会計、関係団体の財政状況及び健全化判断比率'!BS15)</f>
        <v/>
      </c>
      <c r="CR42" s="624"/>
      <c r="CS42" s="624"/>
      <c r="CT42" s="624"/>
      <c r="CU42" s="624"/>
      <c r="CV42" s="624"/>
      <c r="CW42" s="624"/>
      <c r="CX42" s="624"/>
      <c r="CY42" s="624"/>
      <c r="CZ42" s="624"/>
      <c r="DA42" s="624"/>
      <c r="DB42" s="624"/>
      <c r="DC42" s="624"/>
      <c r="DD42" s="624"/>
      <c r="DE42" s="624"/>
      <c r="DF42" s="209"/>
      <c r="DG42" s="625" t="str">
        <f>IF('各会計、関係団体の財政状況及び健全化判断比率'!BR15="","",'各会計、関係団体の財政状況及び健全化判断比率'!BR15)</f>
        <v/>
      </c>
      <c r="DH42" s="625"/>
      <c r="DI42" s="216"/>
      <c r="DJ42" s="184"/>
      <c r="DK42" s="184"/>
      <c r="DL42" s="184"/>
      <c r="DM42" s="184"/>
      <c r="DN42" s="184"/>
      <c r="DO42" s="184"/>
    </row>
    <row r="43" spans="1:119" ht="32.25" customHeight="1" x14ac:dyDescent="0.15">
      <c r="A43" s="184"/>
      <c r="B43" s="211"/>
      <c r="C43" s="623" t="str">
        <f t="shared" si="5"/>
        <v/>
      </c>
      <c r="D43" s="623"/>
      <c r="E43" s="624" t="str">
        <f>IF('各会計、関係団体の財政状況及び健全化判断比率'!B16="","",'各会計、関係団体の財政状況及び健全化判断比率'!B16)</f>
        <v/>
      </c>
      <c r="F43" s="624"/>
      <c r="G43" s="624"/>
      <c r="H43" s="624"/>
      <c r="I43" s="624"/>
      <c r="J43" s="624"/>
      <c r="K43" s="624"/>
      <c r="L43" s="624"/>
      <c r="M43" s="624"/>
      <c r="N43" s="624"/>
      <c r="O43" s="624"/>
      <c r="P43" s="624"/>
      <c r="Q43" s="624"/>
      <c r="R43" s="624"/>
      <c r="S43" s="624"/>
      <c r="T43" s="212"/>
      <c r="U43" s="623" t="str">
        <f t="shared" si="4"/>
        <v/>
      </c>
      <c r="V43" s="623"/>
      <c r="W43" s="624"/>
      <c r="X43" s="624"/>
      <c r="Y43" s="624"/>
      <c r="Z43" s="624"/>
      <c r="AA43" s="624"/>
      <c r="AB43" s="624"/>
      <c r="AC43" s="624"/>
      <c r="AD43" s="624"/>
      <c r="AE43" s="624"/>
      <c r="AF43" s="624"/>
      <c r="AG43" s="624"/>
      <c r="AH43" s="624"/>
      <c r="AI43" s="624"/>
      <c r="AJ43" s="624"/>
      <c r="AK43" s="624"/>
      <c r="AL43" s="212"/>
      <c r="AM43" s="623" t="str">
        <f t="shared" si="0"/>
        <v/>
      </c>
      <c r="AN43" s="623"/>
      <c r="AO43" s="624"/>
      <c r="AP43" s="624"/>
      <c r="AQ43" s="624"/>
      <c r="AR43" s="624"/>
      <c r="AS43" s="624"/>
      <c r="AT43" s="624"/>
      <c r="AU43" s="624"/>
      <c r="AV43" s="624"/>
      <c r="AW43" s="624"/>
      <c r="AX43" s="624"/>
      <c r="AY43" s="624"/>
      <c r="AZ43" s="624"/>
      <c r="BA43" s="624"/>
      <c r="BB43" s="624"/>
      <c r="BC43" s="624"/>
      <c r="BD43" s="212"/>
      <c r="BE43" s="623" t="str">
        <f t="shared" si="1"/>
        <v/>
      </c>
      <c r="BF43" s="623"/>
      <c r="BG43" s="624"/>
      <c r="BH43" s="624"/>
      <c r="BI43" s="624"/>
      <c r="BJ43" s="624"/>
      <c r="BK43" s="624"/>
      <c r="BL43" s="624"/>
      <c r="BM43" s="624"/>
      <c r="BN43" s="624"/>
      <c r="BO43" s="624"/>
      <c r="BP43" s="624"/>
      <c r="BQ43" s="624"/>
      <c r="BR43" s="624"/>
      <c r="BS43" s="624"/>
      <c r="BT43" s="624"/>
      <c r="BU43" s="624"/>
      <c r="BV43" s="212"/>
      <c r="BW43" s="623" t="str">
        <f t="shared" si="2"/>
        <v/>
      </c>
      <c r="BX43" s="623"/>
      <c r="BY43" s="624" t="str">
        <f>IF('各会計、関係団体の財政状況及び健全化判断比率'!B77="","",'各会計、関係団体の財政状況及び健全化判断比率'!B77)</f>
        <v/>
      </c>
      <c r="BZ43" s="624"/>
      <c r="CA43" s="624"/>
      <c r="CB43" s="624"/>
      <c r="CC43" s="624"/>
      <c r="CD43" s="624"/>
      <c r="CE43" s="624"/>
      <c r="CF43" s="624"/>
      <c r="CG43" s="624"/>
      <c r="CH43" s="624"/>
      <c r="CI43" s="624"/>
      <c r="CJ43" s="624"/>
      <c r="CK43" s="624"/>
      <c r="CL43" s="624"/>
      <c r="CM43" s="624"/>
      <c r="CN43" s="212"/>
      <c r="CO43" s="623" t="str">
        <f t="shared" si="3"/>
        <v/>
      </c>
      <c r="CP43" s="623"/>
      <c r="CQ43" s="624" t="str">
        <f>IF('各会計、関係団体の財政状況及び健全化判断比率'!BS16="","",'各会計、関係団体の財政状況及び健全化判断比率'!BS16)</f>
        <v/>
      </c>
      <c r="CR43" s="624"/>
      <c r="CS43" s="624"/>
      <c r="CT43" s="624"/>
      <c r="CU43" s="624"/>
      <c r="CV43" s="624"/>
      <c r="CW43" s="624"/>
      <c r="CX43" s="624"/>
      <c r="CY43" s="624"/>
      <c r="CZ43" s="624"/>
      <c r="DA43" s="624"/>
      <c r="DB43" s="624"/>
      <c r="DC43" s="624"/>
      <c r="DD43" s="624"/>
      <c r="DE43" s="624"/>
      <c r="DF43" s="209"/>
      <c r="DG43" s="625" t="str">
        <f>IF('各会計、関係団体の財政状況及び健全化判断比率'!BR16="","",'各会計、関係団体の財政状況及び健全化判断比率'!BR16)</f>
        <v/>
      </c>
      <c r="DH43" s="62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212</v>
      </c>
      <c r="C46" s="184"/>
      <c r="D46" s="184"/>
      <c r="E46" s="184" t="s">
        <v>213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216</v>
      </c>
    </row>
    <row r="50" spans="5:5" x14ac:dyDescent="0.15">
      <c r="E50" s="186" t="s">
        <v>217</v>
      </c>
    </row>
    <row r="51" spans="5:5" x14ac:dyDescent="0.15">
      <c r="E51" s="186" t="s">
        <v>218</v>
      </c>
    </row>
    <row r="52" spans="5:5" x14ac:dyDescent="0.15">
      <c r="E52" s="186" t="s">
        <v>219</v>
      </c>
    </row>
    <row r="53" spans="5:5" x14ac:dyDescent="0.15"/>
    <row r="54" spans="5:5" x14ac:dyDescent="0.15"/>
    <row r="55" spans="5:5" x14ac:dyDescent="0.15"/>
    <row r="56" spans="5:5" x14ac:dyDescent="0.15"/>
  </sheetData>
  <sheetProtection algorithmName="SHA-512" hashValue="d1iGftRGlSx1jXEjgM7KaoMTZhT5y9Jhq4VxnSPMLtiTzwH9xeb1dxCcxjNntE4OIGIw2Ul1t7rri3IEFVVz/w==" saltValue="9NKxDKLve2a46eGMywtk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8" t="s">
        <v>571</v>
      </c>
      <c r="D34" s="1218"/>
      <c r="E34" s="1219"/>
      <c r="F34" s="32" t="s">
        <v>572</v>
      </c>
      <c r="G34" s="33" t="s">
        <v>573</v>
      </c>
      <c r="H34" s="33" t="s">
        <v>574</v>
      </c>
      <c r="I34" s="33" t="s">
        <v>575</v>
      </c>
      <c r="J34" s="34" t="s">
        <v>576</v>
      </c>
      <c r="K34" s="22"/>
      <c r="L34" s="22"/>
      <c r="M34" s="22"/>
      <c r="N34" s="22"/>
      <c r="O34" s="22"/>
      <c r="P34" s="22"/>
    </row>
    <row r="35" spans="1:16" ht="39" customHeight="1" x14ac:dyDescent="0.15">
      <c r="A35" s="22"/>
      <c r="B35" s="35"/>
      <c r="C35" s="1212" t="s">
        <v>577</v>
      </c>
      <c r="D35" s="1213"/>
      <c r="E35" s="1214"/>
      <c r="F35" s="36">
        <v>2.5299999999999998</v>
      </c>
      <c r="G35" s="37">
        <v>2.71</v>
      </c>
      <c r="H35" s="37">
        <v>2.96</v>
      </c>
      <c r="I35" s="37">
        <v>3.36</v>
      </c>
      <c r="J35" s="38">
        <v>3.37</v>
      </c>
      <c r="K35" s="22"/>
      <c r="L35" s="22"/>
      <c r="M35" s="22"/>
      <c r="N35" s="22"/>
      <c r="O35" s="22"/>
      <c r="P35" s="22"/>
    </row>
    <row r="36" spans="1:16" ht="39" customHeight="1" x14ac:dyDescent="0.15">
      <c r="A36" s="22"/>
      <c r="B36" s="35"/>
      <c r="C36" s="1212" t="s">
        <v>578</v>
      </c>
      <c r="D36" s="1213"/>
      <c r="E36" s="1214"/>
      <c r="F36" s="36">
        <v>1.87</v>
      </c>
      <c r="G36" s="37">
        <v>2</v>
      </c>
      <c r="H36" s="37">
        <v>1.94</v>
      </c>
      <c r="I36" s="37">
        <v>2</v>
      </c>
      <c r="J36" s="38">
        <v>2.0699999999999998</v>
      </c>
      <c r="K36" s="22"/>
      <c r="L36" s="22"/>
      <c r="M36" s="22"/>
      <c r="N36" s="22"/>
      <c r="O36" s="22"/>
      <c r="P36" s="22"/>
    </row>
    <row r="37" spans="1:16" ht="39" customHeight="1" x14ac:dyDescent="0.15">
      <c r="A37" s="22"/>
      <c r="B37" s="35"/>
      <c r="C37" s="1212" t="s">
        <v>579</v>
      </c>
      <c r="D37" s="1213"/>
      <c r="E37" s="1214"/>
      <c r="F37" s="36">
        <v>0.22</v>
      </c>
      <c r="G37" s="37">
        <v>0.53</v>
      </c>
      <c r="H37" s="37">
        <v>0.67</v>
      </c>
      <c r="I37" s="37">
        <v>0.59</v>
      </c>
      <c r="J37" s="38">
        <v>0.56999999999999995</v>
      </c>
      <c r="K37" s="22"/>
      <c r="L37" s="22"/>
      <c r="M37" s="22"/>
      <c r="N37" s="22"/>
      <c r="O37" s="22"/>
      <c r="P37" s="22"/>
    </row>
    <row r="38" spans="1:16" ht="39" customHeight="1" x14ac:dyDescent="0.15">
      <c r="A38" s="22"/>
      <c r="B38" s="35"/>
      <c r="C38" s="1212" t="s">
        <v>580</v>
      </c>
      <c r="D38" s="1213"/>
      <c r="E38" s="1214"/>
      <c r="F38" s="36">
        <v>0.12</v>
      </c>
      <c r="G38" s="37">
        <v>7.0000000000000007E-2</v>
      </c>
      <c r="H38" s="37">
        <v>0.08</v>
      </c>
      <c r="I38" s="37">
        <v>0.1</v>
      </c>
      <c r="J38" s="38">
        <v>0.14000000000000001</v>
      </c>
      <c r="K38" s="22"/>
      <c r="L38" s="22"/>
      <c r="M38" s="22"/>
      <c r="N38" s="22"/>
      <c r="O38" s="22"/>
      <c r="P38" s="22"/>
    </row>
    <row r="39" spans="1:16" ht="39" customHeight="1" x14ac:dyDescent="0.15">
      <c r="A39" s="22"/>
      <c r="B39" s="35"/>
      <c r="C39" s="1212" t="s">
        <v>581</v>
      </c>
      <c r="D39" s="1213"/>
      <c r="E39" s="1214"/>
      <c r="F39" s="36">
        <v>0</v>
      </c>
      <c r="G39" s="37">
        <v>0</v>
      </c>
      <c r="H39" s="37">
        <v>0</v>
      </c>
      <c r="I39" s="37">
        <v>0</v>
      </c>
      <c r="J39" s="38">
        <v>0</v>
      </c>
      <c r="K39" s="22"/>
      <c r="L39" s="22"/>
      <c r="M39" s="22"/>
      <c r="N39" s="22"/>
      <c r="O39" s="22"/>
      <c r="P39" s="22"/>
    </row>
    <row r="40" spans="1:16" ht="39" customHeight="1" x14ac:dyDescent="0.15">
      <c r="A40" s="22"/>
      <c r="B40" s="35"/>
      <c r="C40" s="1212" t="s">
        <v>582</v>
      </c>
      <c r="D40" s="1213"/>
      <c r="E40" s="1214"/>
      <c r="F40" s="36">
        <v>0</v>
      </c>
      <c r="G40" s="37">
        <v>0</v>
      </c>
      <c r="H40" s="37">
        <v>0</v>
      </c>
      <c r="I40" s="37">
        <v>0</v>
      </c>
      <c r="J40" s="38">
        <v>0</v>
      </c>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583</v>
      </c>
      <c r="D42" s="1213"/>
      <c r="E42" s="1214"/>
      <c r="F42" s="36" t="s">
        <v>520</v>
      </c>
      <c r="G42" s="37" t="s">
        <v>520</v>
      </c>
      <c r="H42" s="37" t="s">
        <v>520</v>
      </c>
      <c r="I42" s="37" t="s">
        <v>520</v>
      </c>
      <c r="J42" s="38" t="s">
        <v>520</v>
      </c>
      <c r="K42" s="22"/>
      <c r="L42" s="22"/>
      <c r="M42" s="22"/>
      <c r="N42" s="22"/>
      <c r="O42" s="22"/>
      <c r="P42" s="22"/>
    </row>
    <row r="43" spans="1:16" ht="39" customHeight="1" thickBot="1" x14ac:dyDescent="0.2">
      <c r="A43" s="22"/>
      <c r="B43" s="40"/>
      <c r="C43" s="1215" t="s">
        <v>584</v>
      </c>
      <c r="D43" s="1216"/>
      <c r="E43" s="121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HKRjMSqKxUIibF+KjnevjljCL+obJLxMEVkapTLRl5ideLHHc9AY+tefLVP8C2PNuhKFmngY5FMxdXjl6Katg==" saltValue="Waa0EouH7fBVGVsxycgu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5"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976</v>
      </c>
      <c r="L45" s="60">
        <v>1042</v>
      </c>
      <c r="M45" s="60">
        <v>1058</v>
      </c>
      <c r="N45" s="60">
        <v>1320</v>
      </c>
      <c r="O45" s="61">
        <v>1328</v>
      </c>
      <c r="P45" s="48"/>
      <c r="Q45" s="48"/>
      <c r="R45" s="48"/>
      <c r="S45" s="48"/>
      <c r="T45" s="48"/>
      <c r="U45" s="48"/>
    </row>
    <row r="46" spans="1:21" ht="30.75" customHeight="1" x14ac:dyDescent="0.15">
      <c r="A46" s="48"/>
      <c r="B46" s="1222"/>
      <c r="C46" s="1223"/>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22"/>
      <c r="C47" s="1223"/>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22"/>
      <c r="C48" s="1223"/>
      <c r="D48" s="62"/>
      <c r="E48" s="1228" t="s">
        <v>15</v>
      </c>
      <c r="F48" s="1228"/>
      <c r="G48" s="1228"/>
      <c r="H48" s="1228"/>
      <c r="I48" s="1228"/>
      <c r="J48" s="1229"/>
      <c r="K48" s="63">
        <v>201</v>
      </c>
      <c r="L48" s="64">
        <v>190</v>
      </c>
      <c r="M48" s="64">
        <v>185</v>
      </c>
      <c r="N48" s="64">
        <v>176</v>
      </c>
      <c r="O48" s="65">
        <v>170</v>
      </c>
      <c r="P48" s="48"/>
      <c r="Q48" s="48"/>
      <c r="R48" s="48"/>
      <c r="S48" s="48"/>
      <c r="T48" s="48"/>
      <c r="U48" s="48"/>
    </row>
    <row r="49" spans="1:21" ht="30.75" customHeight="1" x14ac:dyDescent="0.15">
      <c r="A49" s="48"/>
      <c r="B49" s="1222"/>
      <c r="C49" s="1223"/>
      <c r="D49" s="62"/>
      <c r="E49" s="1228" t="s">
        <v>16</v>
      </c>
      <c r="F49" s="1228"/>
      <c r="G49" s="1228"/>
      <c r="H49" s="1228"/>
      <c r="I49" s="1228"/>
      <c r="J49" s="1229"/>
      <c r="K49" s="63">
        <v>10</v>
      </c>
      <c r="L49" s="64">
        <v>10</v>
      </c>
      <c r="M49" s="64">
        <v>13</v>
      </c>
      <c r="N49" s="64">
        <v>10</v>
      </c>
      <c r="O49" s="65">
        <v>11</v>
      </c>
      <c r="P49" s="48"/>
      <c r="Q49" s="48"/>
      <c r="R49" s="48"/>
      <c r="S49" s="48"/>
      <c r="T49" s="48"/>
      <c r="U49" s="48"/>
    </row>
    <row r="50" spans="1:21" ht="30.75" customHeight="1" x14ac:dyDescent="0.15">
      <c r="A50" s="48"/>
      <c r="B50" s="1222"/>
      <c r="C50" s="1223"/>
      <c r="D50" s="62"/>
      <c r="E50" s="1228" t="s">
        <v>17</v>
      </c>
      <c r="F50" s="1228"/>
      <c r="G50" s="1228"/>
      <c r="H50" s="1228"/>
      <c r="I50" s="1228"/>
      <c r="J50" s="1229"/>
      <c r="K50" s="63">
        <v>174</v>
      </c>
      <c r="L50" s="64">
        <v>176</v>
      </c>
      <c r="M50" s="64">
        <v>132</v>
      </c>
      <c r="N50" s="64">
        <v>127</v>
      </c>
      <c r="O50" s="65">
        <v>139</v>
      </c>
      <c r="P50" s="48"/>
      <c r="Q50" s="48"/>
      <c r="R50" s="48"/>
      <c r="S50" s="48"/>
      <c r="T50" s="48"/>
      <c r="U50" s="48"/>
    </row>
    <row r="51" spans="1:21" ht="30.75" customHeight="1" x14ac:dyDescent="0.15">
      <c r="A51" s="48"/>
      <c r="B51" s="1224"/>
      <c r="C51" s="1225"/>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30" t="s">
        <v>19</v>
      </c>
      <c r="C52" s="1231"/>
      <c r="D52" s="66"/>
      <c r="E52" s="1228" t="s">
        <v>20</v>
      </c>
      <c r="F52" s="1228"/>
      <c r="G52" s="1228"/>
      <c r="H52" s="1228"/>
      <c r="I52" s="1228"/>
      <c r="J52" s="1229"/>
      <c r="K52" s="63">
        <v>869</v>
      </c>
      <c r="L52" s="64">
        <v>897</v>
      </c>
      <c r="M52" s="64">
        <v>898</v>
      </c>
      <c r="N52" s="64">
        <v>1055</v>
      </c>
      <c r="O52" s="65">
        <v>1037</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492</v>
      </c>
      <c r="L53" s="69">
        <v>521</v>
      </c>
      <c r="M53" s="69">
        <v>490</v>
      </c>
      <c r="N53" s="69">
        <v>578</v>
      </c>
      <c r="O53" s="70">
        <v>611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6" t="s">
        <v>25</v>
      </c>
      <c r="C57" s="1237"/>
      <c r="D57" s="1240" t="s">
        <v>26</v>
      </c>
      <c r="E57" s="1241"/>
      <c r="F57" s="1241"/>
      <c r="G57" s="1241"/>
      <c r="H57" s="1241"/>
      <c r="I57" s="1241"/>
      <c r="J57" s="1242"/>
      <c r="K57" s="83"/>
      <c r="L57" s="84"/>
      <c r="M57" s="84"/>
      <c r="N57" s="84"/>
      <c r="O57" s="85"/>
    </row>
    <row r="58" spans="1:21" ht="31.5" customHeight="1" thickBot="1" x14ac:dyDescent="0.2">
      <c r="B58" s="1238"/>
      <c r="C58" s="1239"/>
      <c r="D58" s="1243" t="s">
        <v>27</v>
      </c>
      <c r="E58" s="1244"/>
      <c r="F58" s="1244"/>
      <c r="G58" s="1244"/>
      <c r="H58" s="1244"/>
      <c r="I58" s="1244"/>
      <c r="J58" s="124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cjUT1/DeCC2vcltxgIvBjXRK9IjavTrfQ/WCIK3n//i8eLw48hwNP4m6nLUI9rTKtz1nCXSpZwnd4GnuizGA==" saltValue="AWsMeAtGhOoLsSFxpor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6" t="s">
        <v>30</v>
      </c>
      <c r="C41" s="1247"/>
      <c r="D41" s="102"/>
      <c r="E41" s="1252" t="s">
        <v>31</v>
      </c>
      <c r="F41" s="1252"/>
      <c r="G41" s="1252"/>
      <c r="H41" s="1253"/>
      <c r="I41" s="103">
        <v>12252</v>
      </c>
      <c r="J41" s="104">
        <v>12165</v>
      </c>
      <c r="K41" s="104">
        <v>11965</v>
      </c>
      <c r="L41" s="104">
        <v>11545</v>
      </c>
      <c r="M41" s="105">
        <v>10920</v>
      </c>
    </row>
    <row r="42" spans="2:13" ht="27.75" customHeight="1" x14ac:dyDescent="0.15">
      <c r="B42" s="1248"/>
      <c r="C42" s="1249"/>
      <c r="D42" s="106"/>
      <c r="E42" s="1254" t="s">
        <v>32</v>
      </c>
      <c r="F42" s="1254"/>
      <c r="G42" s="1254"/>
      <c r="H42" s="1255"/>
      <c r="I42" s="107">
        <v>597</v>
      </c>
      <c r="J42" s="108">
        <v>458</v>
      </c>
      <c r="K42" s="108">
        <v>340</v>
      </c>
      <c r="L42" s="108">
        <v>408</v>
      </c>
      <c r="M42" s="109">
        <v>295</v>
      </c>
    </row>
    <row r="43" spans="2:13" ht="27.75" customHeight="1" x14ac:dyDescent="0.15">
      <c r="B43" s="1248"/>
      <c r="C43" s="1249"/>
      <c r="D43" s="106"/>
      <c r="E43" s="1254" t="s">
        <v>33</v>
      </c>
      <c r="F43" s="1254"/>
      <c r="G43" s="1254"/>
      <c r="H43" s="1255"/>
      <c r="I43" s="107">
        <v>1867</v>
      </c>
      <c r="J43" s="108">
        <v>1830</v>
      </c>
      <c r="K43" s="108">
        <v>1697</v>
      </c>
      <c r="L43" s="108">
        <v>1758</v>
      </c>
      <c r="M43" s="109">
        <v>1636</v>
      </c>
    </row>
    <row r="44" spans="2:13" ht="27.75" customHeight="1" x14ac:dyDescent="0.15">
      <c r="B44" s="1248"/>
      <c r="C44" s="1249"/>
      <c r="D44" s="106"/>
      <c r="E44" s="1254" t="s">
        <v>34</v>
      </c>
      <c r="F44" s="1254"/>
      <c r="G44" s="1254"/>
      <c r="H44" s="1255"/>
      <c r="I44" s="107">
        <v>56</v>
      </c>
      <c r="J44" s="108">
        <v>598</v>
      </c>
      <c r="K44" s="108">
        <v>692</v>
      </c>
      <c r="L44" s="108">
        <v>688</v>
      </c>
      <c r="M44" s="109">
        <v>694</v>
      </c>
    </row>
    <row r="45" spans="2:13" ht="27.75" customHeight="1" x14ac:dyDescent="0.15">
      <c r="B45" s="1248"/>
      <c r="C45" s="1249"/>
      <c r="D45" s="106"/>
      <c r="E45" s="1254" t="s">
        <v>35</v>
      </c>
      <c r="F45" s="1254"/>
      <c r="G45" s="1254"/>
      <c r="H45" s="1255"/>
      <c r="I45" s="107">
        <v>1441</v>
      </c>
      <c r="J45" s="108">
        <v>1334</v>
      </c>
      <c r="K45" s="108">
        <v>1304</v>
      </c>
      <c r="L45" s="108">
        <v>1296</v>
      </c>
      <c r="M45" s="109">
        <v>1209</v>
      </c>
    </row>
    <row r="46" spans="2:13" ht="27.75" customHeight="1" x14ac:dyDescent="0.15">
      <c r="B46" s="1248"/>
      <c r="C46" s="1249"/>
      <c r="D46" s="110"/>
      <c r="E46" s="1254" t="s">
        <v>36</v>
      </c>
      <c r="F46" s="1254"/>
      <c r="G46" s="1254"/>
      <c r="H46" s="1255"/>
      <c r="I46" s="107" t="s">
        <v>520</v>
      </c>
      <c r="J46" s="108" t="s">
        <v>520</v>
      </c>
      <c r="K46" s="108" t="s">
        <v>520</v>
      </c>
      <c r="L46" s="108" t="s">
        <v>520</v>
      </c>
      <c r="M46" s="109" t="s">
        <v>520</v>
      </c>
    </row>
    <row r="47" spans="2:13" ht="27.75" customHeight="1" x14ac:dyDescent="0.15">
      <c r="B47" s="1248"/>
      <c r="C47" s="1249"/>
      <c r="D47" s="111"/>
      <c r="E47" s="1256" t="s">
        <v>37</v>
      </c>
      <c r="F47" s="1257"/>
      <c r="G47" s="1257"/>
      <c r="H47" s="1258"/>
      <c r="I47" s="107" t="s">
        <v>520</v>
      </c>
      <c r="J47" s="108" t="s">
        <v>520</v>
      </c>
      <c r="K47" s="108" t="s">
        <v>520</v>
      </c>
      <c r="L47" s="108" t="s">
        <v>520</v>
      </c>
      <c r="M47" s="109" t="s">
        <v>520</v>
      </c>
    </row>
    <row r="48" spans="2:13" ht="27.75" customHeight="1" x14ac:dyDescent="0.15">
      <c r="B48" s="1248"/>
      <c r="C48" s="1249"/>
      <c r="D48" s="106"/>
      <c r="E48" s="1254" t="s">
        <v>38</v>
      </c>
      <c r="F48" s="1254"/>
      <c r="G48" s="1254"/>
      <c r="H48" s="1255"/>
      <c r="I48" s="107" t="s">
        <v>520</v>
      </c>
      <c r="J48" s="108" t="s">
        <v>520</v>
      </c>
      <c r="K48" s="108" t="s">
        <v>520</v>
      </c>
      <c r="L48" s="108" t="s">
        <v>520</v>
      </c>
      <c r="M48" s="109" t="s">
        <v>520</v>
      </c>
    </row>
    <row r="49" spans="2:13" ht="27.75" customHeight="1" x14ac:dyDescent="0.15">
      <c r="B49" s="1250"/>
      <c r="C49" s="1251"/>
      <c r="D49" s="106"/>
      <c r="E49" s="1254" t="s">
        <v>39</v>
      </c>
      <c r="F49" s="1254"/>
      <c r="G49" s="1254"/>
      <c r="H49" s="1255"/>
      <c r="I49" s="107" t="s">
        <v>520</v>
      </c>
      <c r="J49" s="108" t="s">
        <v>520</v>
      </c>
      <c r="K49" s="108" t="s">
        <v>520</v>
      </c>
      <c r="L49" s="108" t="s">
        <v>520</v>
      </c>
      <c r="M49" s="109" t="s">
        <v>520</v>
      </c>
    </row>
    <row r="50" spans="2:13" ht="27.75" customHeight="1" x14ac:dyDescent="0.15">
      <c r="B50" s="1259" t="s">
        <v>40</v>
      </c>
      <c r="C50" s="1260"/>
      <c r="D50" s="112"/>
      <c r="E50" s="1254" t="s">
        <v>41</v>
      </c>
      <c r="F50" s="1254"/>
      <c r="G50" s="1254"/>
      <c r="H50" s="1255"/>
      <c r="I50" s="107">
        <v>875</v>
      </c>
      <c r="J50" s="108">
        <v>740</v>
      </c>
      <c r="K50" s="108">
        <v>886</v>
      </c>
      <c r="L50" s="108">
        <v>903</v>
      </c>
      <c r="M50" s="109">
        <v>1021</v>
      </c>
    </row>
    <row r="51" spans="2:13" ht="27.75" customHeight="1" x14ac:dyDescent="0.15">
      <c r="B51" s="1248"/>
      <c r="C51" s="1249"/>
      <c r="D51" s="106"/>
      <c r="E51" s="1254" t="s">
        <v>42</v>
      </c>
      <c r="F51" s="1254"/>
      <c r="G51" s="1254"/>
      <c r="H51" s="1255"/>
      <c r="I51" s="107">
        <v>1068</v>
      </c>
      <c r="J51" s="108">
        <v>1213</v>
      </c>
      <c r="K51" s="108">
        <v>1245</v>
      </c>
      <c r="L51" s="108">
        <v>1201</v>
      </c>
      <c r="M51" s="109">
        <v>1095</v>
      </c>
    </row>
    <row r="52" spans="2:13" ht="27.75" customHeight="1" x14ac:dyDescent="0.15">
      <c r="B52" s="1250"/>
      <c r="C52" s="1251"/>
      <c r="D52" s="106"/>
      <c r="E52" s="1254" t="s">
        <v>43</v>
      </c>
      <c r="F52" s="1254"/>
      <c r="G52" s="1254"/>
      <c r="H52" s="1255"/>
      <c r="I52" s="107">
        <v>9185</v>
      </c>
      <c r="J52" s="108">
        <v>9175</v>
      </c>
      <c r="K52" s="108">
        <v>8848</v>
      </c>
      <c r="L52" s="108">
        <v>8430</v>
      </c>
      <c r="M52" s="109">
        <v>7919</v>
      </c>
    </row>
    <row r="53" spans="2:13" ht="27.75" customHeight="1" thickBot="1" x14ac:dyDescent="0.2">
      <c r="B53" s="1261" t="s">
        <v>44</v>
      </c>
      <c r="C53" s="1262"/>
      <c r="D53" s="113"/>
      <c r="E53" s="1263" t="s">
        <v>45</v>
      </c>
      <c r="F53" s="1263"/>
      <c r="G53" s="1263"/>
      <c r="H53" s="1264"/>
      <c r="I53" s="114">
        <v>5084</v>
      </c>
      <c r="J53" s="115">
        <v>5255</v>
      </c>
      <c r="K53" s="115">
        <v>5020</v>
      </c>
      <c r="L53" s="115">
        <v>5162</v>
      </c>
      <c r="M53" s="116">
        <v>4718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3vjPOwXYvTN9yu5g6O+zctZkzsE4YWkkmOw3U/++QMufvP+z1Mlrt3IdAHdbzTKcDRaTv6VZ7w0cdPCLgrXg==" saltValue="STlyDDCojgJY3ltB+/fH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159</v>
      </c>
      <c r="G55" s="128">
        <v>159</v>
      </c>
      <c r="H55" s="129">
        <v>139</v>
      </c>
    </row>
    <row r="56" spans="2:8" ht="52.5" customHeight="1" x14ac:dyDescent="0.15">
      <c r="B56" s="130"/>
      <c r="C56" s="1269" t="s">
        <v>49</v>
      </c>
      <c r="D56" s="1269"/>
      <c r="E56" s="1270"/>
      <c r="F56" s="131">
        <v>329</v>
      </c>
      <c r="G56" s="131">
        <v>289</v>
      </c>
      <c r="H56" s="132">
        <v>189</v>
      </c>
    </row>
    <row r="57" spans="2:8" ht="53.25" customHeight="1" x14ac:dyDescent="0.15">
      <c r="B57" s="130"/>
      <c r="C57" s="1271" t="s">
        <v>50</v>
      </c>
      <c r="D57" s="1271"/>
      <c r="E57" s="1272"/>
      <c r="F57" s="133">
        <v>177</v>
      </c>
      <c r="G57" s="133">
        <v>229</v>
      </c>
      <c r="H57" s="134">
        <v>464</v>
      </c>
    </row>
    <row r="58" spans="2:8" ht="45.75" customHeight="1" x14ac:dyDescent="0.15">
      <c r="B58" s="135"/>
      <c r="C58" s="1273" t="s">
        <v>599</v>
      </c>
      <c r="D58" s="1274"/>
      <c r="E58" s="1275"/>
      <c r="F58" s="389">
        <v>52</v>
      </c>
      <c r="G58" s="384">
        <v>103</v>
      </c>
      <c r="H58" s="136">
        <v>328</v>
      </c>
    </row>
    <row r="59" spans="2:8" ht="45.75" customHeight="1" x14ac:dyDescent="0.15">
      <c r="B59" s="135"/>
      <c r="C59" s="386" t="s">
        <v>600</v>
      </c>
      <c r="D59" s="387"/>
      <c r="E59" s="388"/>
      <c r="F59" s="389">
        <v>31</v>
      </c>
      <c r="G59" s="384">
        <v>24</v>
      </c>
      <c r="H59" s="136">
        <v>25</v>
      </c>
    </row>
    <row r="60" spans="2:8" ht="45.75" customHeight="1" x14ac:dyDescent="0.15">
      <c r="B60" s="135"/>
      <c r="C60" s="1273" t="s">
        <v>601</v>
      </c>
      <c r="D60" s="1274"/>
      <c r="E60" s="1275"/>
      <c r="F60" s="389">
        <v>7</v>
      </c>
      <c r="G60" s="384">
        <v>7</v>
      </c>
      <c r="H60" s="136">
        <v>7</v>
      </c>
    </row>
    <row r="61" spans="2:8" ht="45.75" customHeight="1" x14ac:dyDescent="0.15">
      <c r="B61" s="135"/>
      <c r="C61" s="1273" t="s">
        <v>602</v>
      </c>
      <c r="D61" s="1274"/>
      <c r="E61" s="1275"/>
      <c r="F61" s="389">
        <v>7</v>
      </c>
      <c r="G61" s="384">
        <v>7</v>
      </c>
      <c r="H61" s="136">
        <v>7</v>
      </c>
    </row>
    <row r="62" spans="2:8" ht="45.75" customHeight="1" thickBot="1" x14ac:dyDescent="0.2">
      <c r="B62" s="137"/>
      <c r="C62" s="1276" t="s">
        <v>603</v>
      </c>
      <c r="D62" s="1277"/>
      <c r="E62" s="1278"/>
      <c r="F62" s="390">
        <v>6</v>
      </c>
      <c r="G62" s="385">
        <v>6</v>
      </c>
      <c r="H62" s="138">
        <v>6</v>
      </c>
    </row>
    <row r="63" spans="2:8" ht="52.5" customHeight="1" thickBot="1" x14ac:dyDescent="0.2">
      <c r="B63" s="139"/>
      <c r="C63" s="1265" t="s">
        <v>51</v>
      </c>
      <c r="D63" s="1265"/>
      <c r="E63" s="1266"/>
      <c r="F63" s="140">
        <v>665</v>
      </c>
      <c r="G63" s="140">
        <v>677</v>
      </c>
      <c r="H63" s="141">
        <v>792</v>
      </c>
    </row>
    <row r="64" spans="2:8" ht="15" customHeight="1" x14ac:dyDescent="0.15"/>
  </sheetData>
  <sheetProtection algorithmName="SHA-512" hashValue="fGLbOW5hWr1fvLS9D94UiD0ajoRheeNEMDa9jKcXRtz4wM0HgLQE/kemGyIXGXbRcdWjCfuhCjpne4WcxQo5ZQ==" saltValue="2T8fddHKsLjqiS3pnMnBgg==" spinCount="100000" sheet="1" objects="1" scenarios="1"/>
  <mergeCells count="8">
    <mergeCell ref="C63:E63"/>
    <mergeCell ref="C55:E55"/>
    <mergeCell ref="C56:E56"/>
    <mergeCell ref="C57:E57"/>
    <mergeCell ref="C61:E61"/>
    <mergeCell ref="C62:E62"/>
    <mergeCell ref="C58:E58"/>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CAAA-4D23-4786-9D7C-179B50D33729}">
  <sheetPr>
    <pageSetUpPr fitToPage="1"/>
  </sheetPr>
  <dimension ref="A1:WZM160"/>
  <sheetViews>
    <sheetView showGridLines="0" topLeftCell="AS1" zoomScaleNormal="100" zoomScaleSheetLayoutView="55" workbookViewId="0">
      <selection activeCell="CU15" sqref="CU15"/>
    </sheetView>
  </sheetViews>
  <sheetFormatPr defaultColWidth="0" defaultRowHeight="13.5" customHeight="1" zeroHeight="1" x14ac:dyDescent="0.15"/>
  <cols>
    <col min="1" max="1" width="6.375" style="1281" customWidth="1"/>
    <col min="2" max="107" width="2.5" style="1281" customWidth="1"/>
    <col min="108" max="108" width="6.125" style="1289" customWidth="1"/>
    <col min="109" max="109" width="5.875" style="1288" customWidth="1"/>
    <col min="110" max="110" width="19.125" style="1281" hidden="1"/>
    <col min="111" max="115" width="12.625" style="1281" hidden="1"/>
    <col min="116" max="349" width="8.625" style="1281" hidden="1"/>
    <col min="350" max="355" width="14.875" style="1281" hidden="1"/>
    <col min="356" max="357" width="15.875" style="1281" hidden="1"/>
    <col min="358" max="363" width="16.125" style="1281" hidden="1"/>
    <col min="364" max="364" width="6.125" style="1281" hidden="1"/>
    <col min="365" max="365" width="3" style="1281" hidden="1"/>
    <col min="366" max="605" width="8.625" style="1281" hidden="1"/>
    <col min="606" max="611" width="14.875" style="1281" hidden="1"/>
    <col min="612" max="613" width="15.875" style="1281" hidden="1"/>
    <col min="614" max="619" width="16.125" style="1281" hidden="1"/>
    <col min="620" max="620" width="6.125" style="1281" hidden="1"/>
    <col min="621" max="621" width="3" style="1281" hidden="1"/>
    <col min="622" max="861" width="8.625" style="1281" hidden="1"/>
    <col min="862" max="867" width="14.875" style="1281" hidden="1"/>
    <col min="868" max="869" width="15.875" style="1281" hidden="1"/>
    <col min="870" max="875" width="16.125" style="1281" hidden="1"/>
    <col min="876" max="876" width="6.125" style="1281" hidden="1"/>
    <col min="877" max="877" width="3" style="1281" hidden="1"/>
    <col min="878" max="1117" width="8.625" style="1281" hidden="1"/>
    <col min="1118" max="1123" width="14.875" style="1281" hidden="1"/>
    <col min="1124" max="1125" width="15.875" style="1281" hidden="1"/>
    <col min="1126" max="1131" width="16.125" style="1281" hidden="1"/>
    <col min="1132" max="1132" width="6.125" style="1281" hidden="1"/>
    <col min="1133" max="1133" width="3" style="1281" hidden="1"/>
    <col min="1134" max="1373" width="8.625" style="1281" hidden="1"/>
    <col min="1374" max="1379" width="14.875" style="1281" hidden="1"/>
    <col min="1380" max="1381" width="15.875" style="1281" hidden="1"/>
    <col min="1382" max="1387" width="16.125" style="1281" hidden="1"/>
    <col min="1388" max="1388" width="6.125" style="1281" hidden="1"/>
    <col min="1389" max="1389" width="3" style="1281" hidden="1"/>
    <col min="1390" max="1629" width="8.625" style="1281" hidden="1"/>
    <col min="1630" max="1635" width="14.875" style="1281" hidden="1"/>
    <col min="1636" max="1637" width="15.875" style="1281" hidden="1"/>
    <col min="1638" max="1643" width="16.125" style="1281" hidden="1"/>
    <col min="1644" max="1644" width="6.125" style="1281" hidden="1"/>
    <col min="1645" max="1645" width="3" style="1281" hidden="1"/>
    <col min="1646" max="1885" width="8.625" style="1281" hidden="1"/>
    <col min="1886" max="1891" width="14.875" style="1281" hidden="1"/>
    <col min="1892" max="1893" width="15.875" style="1281" hidden="1"/>
    <col min="1894" max="1899" width="16.125" style="1281" hidden="1"/>
    <col min="1900" max="1900" width="6.125" style="1281" hidden="1"/>
    <col min="1901" max="1901" width="3" style="1281" hidden="1"/>
    <col min="1902" max="2141" width="8.625" style="1281" hidden="1"/>
    <col min="2142" max="2147" width="14.875" style="1281" hidden="1"/>
    <col min="2148" max="2149" width="15.875" style="1281" hidden="1"/>
    <col min="2150" max="2155" width="16.125" style="1281" hidden="1"/>
    <col min="2156" max="2156" width="6.125" style="1281" hidden="1"/>
    <col min="2157" max="2157" width="3" style="1281" hidden="1"/>
    <col min="2158" max="2397" width="8.625" style="1281" hidden="1"/>
    <col min="2398" max="2403" width="14.875" style="1281" hidden="1"/>
    <col min="2404" max="2405" width="15.875" style="1281" hidden="1"/>
    <col min="2406" max="2411" width="16.125" style="1281" hidden="1"/>
    <col min="2412" max="2412" width="6.125" style="1281" hidden="1"/>
    <col min="2413" max="2413" width="3" style="1281" hidden="1"/>
    <col min="2414" max="2653" width="8.625" style="1281" hidden="1"/>
    <col min="2654" max="2659" width="14.875" style="1281" hidden="1"/>
    <col min="2660" max="2661" width="15.875" style="1281" hidden="1"/>
    <col min="2662" max="2667" width="16.125" style="1281" hidden="1"/>
    <col min="2668" max="2668" width="6.125" style="1281" hidden="1"/>
    <col min="2669" max="2669" width="3" style="1281" hidden="1"/>
    <col min="2670" max="2909" width="8.625" style="1281" hidden="1"/>
    <col min="2910" max="2915" width="14.875" style="1281" hidden="1"/>
    <col min="2916" max="2917" width="15.875" style="1281" hidden="1"/>
    <col min="2918" max="2923" width="16.125" style="1281" hidden="1"/>
    <col min="2924" max="2924" width="6.125" style="1281" hidden="1"/>
    <col min="2925" max="2925" width="3" style="1281" hidden="1"/>
    <col min="2926" max="3165" width="8.625" style="1281" hidden="1"/>
    <col min="3166" max="3171" width="14.875" style="1281" hidden="1"/>
    <col min="3172" max="3173" width="15.875" style="1281" hidden="1"/>
    <col min="3174" max="3179" width="16.125" style="1281" hidden="1"/>
    <col min="3180" max="3180" width="6.125" style="1281" hidden="1"/>
    <col min="3181" max="3181" width="3" style="1281" hidden="1"/>
    <col min="3182" max="3421" width="8.625" style="1281" hidden="1"/>
    <col min="3422" max="3427" width="14.875" style="1281" hidden="1"/>
    <col min="3428" max="3429" width="15.875" style="1281" hidden="1"/>
    <col min="3430" max="3435" width="16.125" style="1281" hidden="1"/>
    <col min="3436" max="3436" width="6.125" style="1281" hidden="1"/>
    <col min="3437" max="3437" width="3" style="1281" hidden="1"/>
    <col min="3438" max="3677" width="8.625" style="1281" hidden="1"/>
    <col min="3678" max="3683" width="14.875" style="1281" hidden="1"/>
    <col min="3684" max="3685" width="15.875" style="1281" hidden="1"/>
    <col min="3686" max="3691" width="16.125" style="1281" hidden="1"/>
    <col min="3692" max="3692" width="6.125" style="1281" hidden="1"/>
    <col min="3693" max="3693" width="3" style="1281" hidden="1"/>
    <col min="3694" max="3933" width="8.625" style="1281" hidden="1"/>
    <col min="3934" max="3939" width="14.875" style="1281" hidden="1"/>
    <col min="3940" max="3941" width="15.875" style="1281" hidden="1"/>
    <col min="3942" max="3947" width="16.125" style="1281" hidden="1"/>
    <col min="3948" max="3948" width="6.125" style="1281" hidden="1"/>
    <col min="3949" max="3949" width="3" style="1281" hidden="1"/>
    <col min="3950" max="4189" width="8.625" style="1281" hidden="1"/>
    <col min="4190" max="4195" width="14.875" style="1281" hidden="1"/>
    <col min="4196" max="4197" width="15.875" style="1281" hidden="1"/>
    <col min="4198" max="4203" width="16.125" style="1281" hidden="1"/>
    <col min="4204" max="4204" width="6.125" style="1281" hidden="1"/>
    <col min="4205" max="4205" width="3" style="1281" hidden="1"/>
    <col min="4206" max="4445" width="8.625" style="1281" hidden="1"/>
    <col min="4446" max="4451" width="14.875" style="1281" hidden="1"/>
    <col min="4452" max="4453" width="15.875" style="1281" hidden="1"/>
    <col min="4454" max="4459" width="16.125" style="1281" hidden="1"/>
    <col min="4460" max="4460" width="6.125" style="1281" hidden="1"/>
    <col min="4461" max="4461" width="3" style="1281" hidden="1"/>
    <col min="4462" max="4701" width="8.625" style="1281" hidden="1"/>
    <col min="4702" max="4707" width="14.875" style="1281" hidden="1"/>
    <col min="4708" max="4709" width="15.875" style="1281" hidden="1"/>
    <col min="4710" max="4715" width="16.125" style="1281" hidden="1"/>
    <col min="4716" max="4716" width="6.125" style="1281" hidden="1"/>
    <col min="4717" max="4717" width="3" style="1281" hidden="1"/>
    <col min="4718" max="4957" width="8.625" style="1281" hidden="1"/>
    <col min="4958" max="4963" width="14.875" style="1281" hidden="1"/>
    <col min="4964" max="4965" width="15.875" style="1281" hidden="1"/>
    <col min="4966" max="4971" width="16.125" style="1281" hidden="1"/>
    <col min="4972" max="4972" width="6.125" style="1281" hidden="1"/>
    <col min="4973" max="4973" width="3" style="1281" hidden="1"/>
    <col min="4974" max="5213" width="8.625" style="1281" hidden="1"/>
    <col min="5214" max="5219" width="14.875" style="1281" hidden="1"/>
    <col min="5220" max="5221" width="15.875" style="1281" hidden="1"/>
    <col min="5222" max="5227" width="16.125" style="1281" hidden="1"/>
    <col min="5228" max="5228" width="6.125" style="1281" hidden="1"/>
    <col min="5229" max="5229" width="3" style="1281" hidden="1"/>
    <col min="5230" max="5469" width="8.625" style="1281" hidden="1"/>
    <col min="5470" max="5475" width="14.875" style="1281" hidden="1"/>
    <col min="5476" max="5477" width="15.875" style="1281" hidden="1"/>
    <col min="5478" max="5483" width="16.125" style="1281" hidden="1"/>
    <col min="5484" max="5484" width="6.125" style="1281" hidden="1"/>
    <col min="5485" max="5485" width="3" style="1281" hidden="1"/>
    <col min="5486" max="5725" width="8.625" style="1281" hidden="1"/>
    <col min="5726" max="5731" width="14.875" style="1281" hidden="1"/>
    <col min="5732" max="5733" width="15.875" style="1281" hidden="1"/>
    <col min="5734" max="5739" width="16.125" style="1281" hidden="1"/>
    <col min="5740" max="5740" width="6.125" style="1281" hidden="1"/>
    <col min="5741" max="5741" width="3" style="1281" hidden="1"/>
    <col min="5742" max="5981" width="8.625" style="1281" hidden="1"/>
    <col min="5982" max="5987" width="14.875" style="1281" hidden="1"/>
    <col min="5988" max="5989" width="15.875" style="1281" hidden="1"/>
    <col min="5990" max="5995" width="16.125" style="1281" hidden="1"/>
    <col min="5996" max="5996" width="6.125" style="1281" hidden="1"/>
    <col min="5997" max="5997" width="3" style="1281" hidden="1"/>
    <col min="5998" max="6237" width="8.625" style="1281" hidden="1"/>
    <col min="6238" max="6243" width="14.875" style="1281" hidden="1"/>
    <col min="6244" max="6245" width="15.875" style="1281" hidden="1"/>
    <col min="6246" max="6251" width="16.125" style="1281" hidden="1"/>
    <col min="6252" max="6252" width="6.125" style="1281" hidden="1"/>
    <col min="6253" max="6253" width="3" style="1281" hidden="1"/>
    <col min="6254" max="6493" width="8.625" style="1281" hidden="1"/>
    <col min="6494" max="6499" width="14.875" style="1281" hidden="1"/>
    <col min="6500" max="6501" width="15.875" style="1281" hidden="1"/>
    <col min="6502" max="6507" width="16.125" style="1281" hidden="1"/>
    <col min="6508" max="6508" width="6.125" style="1281" hidden="1"/>
    <col min="6509" max="6509" width="3" style="1281" hidden="1"/>
    <col min="6510" max="6749" width="8.625" style="1281" hidden="1"/>
    <col min="6750" max="6755" width="14.875" style="1281" hidden="1"/>
    <col min="6756" max="6757" width="15.875" style="1281" hidden="1"/>
    <col min="6758" max="6763" width="16.125" style="1281" hidden="1"/>
    <col min="6764" max="6764" width="6.125" style="1281" hidden="1"/>
    <col min="6765" max="6765" width="3" style="1281" hidden="1"/>
    <col min="6766" max="7005" width="8.625" style="1281" hidden="1"/>
    <col min="7006" max="7011" width="14.875" style="1281" hidden="1"/>
    <col min="7012" max="7013" width="15.875" style="1281" hidden="1"/>
    <col min="7014" max="7019" width="16.125" style="1281" hidden="1"/>
    <col min="7020" max="7020" width="6.125" style="1281" hidden="1"/>
    <col min="7021" max="7021" width="3" style="1281" hidden="1"/>
    <col min="7022" max="7261" width="8.625" style="1281" hidden="1"/>
    <col min="7262" max="7267" width="14.875" style="1281" hidden="1"/>
    <col min="7268" max="7269" width="15.875" style="1281" hidden="1"/>
    <col min="7270" max="7275" width="16.125" style="1281" hidden="1"/>
    <col min="7276" max="7276" width="6.125" style="1281" hidden="1"/>
    <col min="7277" max="7277" width="3" style="1281" hidden="1"/>
    <col min="7278" max="7517" width="8.625" style="1281" hidden="1"/>
    <col min="7518" max="7523" width="14.875" style="1281" hidden="1"/>
    <col min="7524" max="7525" width="15.875" style="1281" hidden="1"/>
    <col min="7526" max="7531" width="16.125" style="1281" hidden="1"/>
    <col min="7532" max="7532" width="6.125" style="1281" hidden="1"/>
    <col min="7533" max="7533" width="3" style="1281" hidden="1"/>
    <col min="7534" max="7773" width="8.625" style="1281" hidden="1"/>
    <col min="7774" max="7779" width="14.875" style="1281" hidden="1"/>
    <col min="7780" max="7781" width="15.875" style="1281" hidden="1"/>
    <col min="7782" max="7787" width="16.125" style="1281" hidden="1"/>
    <col min="7788" max="7788" width="6.125" style="1281" hidden="1"/>
    <col min="7789" max="7789" width="3" style="1281" hidden="1"/>
    <col min="7790" max="8029" width="8.625" style="1281" hidden="1"/>
    <col min="8030" max="8035" width="14.875" style="1281" hidden="1"/>
    <col min="8036" max="8037" width="15.875" style="1281" hidden="1"/>
    <col min="8038" max="8043" width="16.125" style="1281" hidden="1"/>
    <col min="8044" max="8044" width="6.125" style="1281" hidden="1"/>
    <col min="8045" max="8045" width="3" style="1281" hidden="1"/>
    <col min="8046" max="8285" width="8.625" style="1281" hidden="1"/>
    <col min="8286" max="8291" width="14.875" style="1281" hidden="1"/>
    <col min="8292" max="8293" width="15.875" style="1281" hidden="1"/>
    <col min="8294" max="8299" width="16.125" style="1281" hidden="1"/>
    <col min="8300" max="8300" width="6.125" style="1281" hidden="1"/>
    <col min="8301" max="8301" width="3" style="1281" hidden="1"/>
    <col min="8302" max="8541" width="8.625" style="1281" hidden="1"/>
    <col min="8542" max="8547" width="14.875" style="1281" hidden="1"/>
    <col min="8548" max="8549" width="15.875" style="1281" hidden="1"/>
    <col min="8550" max="8555" width="16.125" style="1281" hidden="1"/>
    <col min="8556" max="8556" width="6.125" style="1281" hidden="1"/>
    <col min="8557" max="8557" width="3" style="1281" hidden="1"/>
    <col min="8558" max="8797" width="8.625" style="1281" hidden="1"/>
    <col min="8798" max="8803" width="14.875" style="1281" hidden="1"/>
    <col min="8804" max="8805" width="15.875" style="1281" hidden="1"/>
    <col min="8806" max="8811" width="16.125" style="1281" hidden="1"/>
    <col min="8812" max="8812" width="6.125" style="1281" hidden="1"/>
    <col min="8813" max="8813" width="3" style="1281" hidden="1"/>
    <col min="8814" max="9053" width="8.625" style="1281" hidden="1"/>
    <col min="9054" max="9059" width="14.875" style="1281" hidden="1"/>
    <col min="9060" max="9061" width="15.875" style="1281" hidden="1"/>
    <col min="9062" max="9067" width="16.125" style="1281" hidden="1"/>
    <col min="9068" max="9068" width="6.125" style="1281" hidden="1"/>
    <col min="9069" max="9069" width="3" style="1281" hidden="1"/>
    <col min="9070" max="9309" width="8.625" style="1281" hidden="1"/>
    <col min="9310" max="9315" width="14.875" style="1281" hidden="1"/>
    <col min="9316" max="9317" width="15.875" style="1281" hidden="1"/>
    <col min="9318" max="9323" width="16.125" style="1281" hidden="1"/>
    <col min="9324" max="9324" width="6.125" style="1281" hidden="1"/>
    <col min="9325" max="9325" width="3" style="1281" hidden="1"/>
    <col min="9326" max="9565" width="8.625" style="1281" hidden="1"/>
    <col min="9566" max="9571" width="14.875" style="1281" hidden="1"/>
    <col min="9572" max="9573" width="15.875" style="1281" hidden="1"/>
    <col min="9574" max="9579" width="16.125" style="1281" hidden="1"/>
    <col min="9580" max="9580" width="6.125" style="1281" hidden="1"/>
    <col min="9581" max="9581" width="3" style="1281" hidden="1"/>
    <col min="9582" max="9821" width="8.625" style="1281" hidden="1"/>
    <col min="9822" max="9827" width="14.875" style="1281" hidden="1"/>
    <col min="9828" max="9829" width="15.875" style="1281" hidden="1"/>
    <col min="9830" max="9835" width="16.125" style="1281" hidden="1"/>
    <col min="9836" max="9836" width="6.125" style="1281" hidden="1"/>
    <col min="9837" max="9837" width="3" style="1281" hidden="1"/>
    <col min="9838" max="10077" width="8.625" style="1281" hidden="1"/>
    <col min="10078" max="10083" width="14.875" style="1281" hidden="1"/>
    <col min="10084" max="10085" width="15.875" style="1281" hidden="1"/>
    <col min="10086" max="10091" width="16.125" style="1281" hidden="1"/>
    <col min="10092" max="10092" width="6.125" style="1281" hidden="1"/>
    <col min="10093" max="10093" width="3" style="1281" hidden="1"/>
    <col min="10094" max="10333" width="8.625" style="1281" hidden="1"/>
    <col min="10334" max="10339" width="14.875" style="1281" hidden="1"/>
    <col min="10340" max="10341" width="15.875" style="1281" hidden="1"/>
    <col min="10342" max="10347" width="16.125" style="1281" hidden="1"/>
    <col min="10348" max="10348" width="6.125" style="1281" hidden="1"/>
    <col min="10349" max="10349" width="3" style="1281" hidden="1"/>
    <col min="10350" max="10589" width="8.625" style="1281" hidden="1"/>
    <col min="10590" max="10595" width="14.875" style="1281" hidden="1"/>
    <col min="10596" max="10597" width="15.875" style="1281" hidden="1"/>
    <col min="10598" max="10603" width="16.125" style="1281" hidden="1"/>
    <col min="10604" max="10604" width="6.125" style="1281" hidden="1"/>
    <col min="10605" max="10605" width="3" style="1281" hidden="1"/>
    <col min="10606" max="10845" width="8.625" style="1281" hidden="1"/>
    <col min="10846" max="10851" width="14.875" style="1281" hidden="1"/>
    <col min="10852" max="10853" width="15.875" style="1281" hidden="1"/>
    <col min="10854" max="10859" width="16.125" style="1281" hidden="1"/>
    <col min="10860" max="10860" width="6.125" style="1281" hidden="1"/>
    <col min="10861" max="10861" width="3" style="1281" hidden="1"/>
    <col min="10862" max="11101" width="8.625" style="1281" hidden="1"/>
    <col min="11102" max="11107" width="14.875" style="1281" hidden="1"/>
    <col min="11108" max="11109" width="15.875" style="1281" hidden="1"/>
    <col min="11110" max="11115" width="16.125" style="1281" hidden="1"/>
    <col min="11116" max="11116" width="6.125" style="1281" hidden="1"/>
    <col min="11117" max="11117" width="3" style="1281" hidden="1"/>
    <col min="11118" max="11357" width="8.625" style="1281" hidden="1"/>
    <col min="11358" max="11363" width="14.875" style="1281" hidden="1"/>
    <col min="11364" max="11365" width="15.875" style="1281" hidden="1"/>
    <col min="11366" max="11371" width="16.125" style="1281" hidden="1"/>
    <col min="11372" max="11372" width="6.125" style="1281" hidden="1"/>
    <col min="11373" max="11373" width="3" style="1281" hidden="1"/>
    <col min="11374" max="11613" width="8.625" style="1281" hidden="1"/>
    <col min="11614" max="11619" width="14.875" style="1281" hidden="1"/>
    <col min="11620" max="11621" width="15.875" style="1281" hidden="1"/>
    <col min="11622" max="11627" width="16.125" style="1281" hidden="1"/>
    <col min="11628" max="11628" width="6.125" style="1281" hidden="1"/>
    <col min="11629" max="11629" width="3" style="1281" hidden="1"/>
    <col min="11630" max="11869" width="8.625" style="1281" hidden="1"/>
    <col min="11870" max="11875" width="14.875" style="1281" hidden="1"/>
    <col min="11876" max="11877" width="15.875" style="1281" hidden="1"/>
    <col min="11878" max="11883" width="16.125" style="1281" hidden="1"/>
    <col min="11884" max="11884" width="6.125" style="1281" hidden="1"/>
    <col min="11885" max="11885" width="3" style="1281" hidden="1"/>
    <col min="11886" max="12125" width="8.625" style="1281" hidden="1"/>
    <col min="12126" max="12131" width="14.875" style="1281" hidden="1"/>
    <col min="12132" max="12133" width="15.875" style="1281" hidden="1"/>
    <col min="12134" max="12139" width="16.125" style="1281" hidden="1"/>
    <col min="12140" max="12140" width="6.125" style="1281" hidden="1"/>
    <col min="12141" max="12141" width="3" style="1281" hidden="1"/>
    <col min="12142" max="12381" width="8.625" style="1281" hidden="1"/>
    <col min="12382" max="12387" width="14.875" style="1281" hidden="1"/>
    <col min="12388" max="12389" width="15.875" style="1281" hidden="1"/>
    <col min="12390" max="12395" width="16.125" style="1281" hidden="1"/>
    <col min="12396" max="12396" width="6.125" style="1281" hidden="1"/>
    <col min="12397" max="12397" width="3" style="1281" hidden="1"/>
    <col min="12398" max="12637" width="8.625" style="1281" hidden="1"/>
    <col min="12638" max="12643" width="14.875" style="1281" hidden="1"/>
    <col min="12644" max="12645" width="15.875" style="1281" hidden="1"/>
    <col min="12646" max="12651" width="16.125" style="1281" hidden="1"/>
    <col min="12652" max="12652" width="6.125" style="1281" hidden="1"/>
    <col min="12653" max="12653" width="3" style="1281" hidden="1"/>
    <col min="12654" max="12893" width="8.625" style="1281" hidden="1"/>
    <col min="12894" max="12899" width="14.875" style="1281" hidden="1"/>
    <col min="12900" max="12901" width="15.875" style="1281" hidden="1"/>
    <col min="12902" max="12907" width="16.125" style="1281" hidden="1"/>
    <col min="12908" max="12908" width="6.125" style="1281" hidden="1"/>
    <col min="12909" max="12909" width="3" style="1281" hidden="1"/>
    <col min="12910" max="13149" width="8.625" style="1281" hidden="1"/>
    <col min="13150" max="13155" width="14.875" style="1281" hidden="1"/>
    <col min="13156" max="13157" width="15.875" style="1281" hidden="1"/>
    <col min="13158" max="13163" width="16.125" style="1281" hidden="1"/>
    <col min="13164" max="13164" width="6.125" style="1281" hidden="1"/>
    <col min="13165" max="13165" width="3" style="1281" hidden="1"/>
    <col min="13166" max="13405" width="8.625" style="1281" hidden="1"/>
    <col min="13406" max="13411" width="14.875" style="1281" hidden="1"/>
    <col min="13412" max="13413" width="15.875" style="1281" hidden="1"/>
    <col min="13414" max="13419" width="16.125" style="1281" hidden="1"/>
    <col min="13420" max="13420" width="6.125" style="1281" hidden="1"/>
    <col min="13421" max="13421" width="3" style="1281" hidden="1"/>
    <col min="13422" max="13661" width="8.625" style="1281" hidden="1"/>
    <col min="13662" max="13667" width="14.875" style="1281" hidden="1"/>
    <col min="13668" max="13669" width="15.875" style="1281" hidden="1"/>
    <col min="13670" max="13675" width="16.125" style="1281" hidden="1"/>
    <col min="13676" max="13676" width="6.125" style="1281" hidden="1"/>
    <col min="13677" max="13677" width="3" style="1281" hidden="1"/>
    <col min="13678" max="13917" width="8.625" style="1281" hidden="1"/>
    <col min="13918" max="13923" width="14.875" style="1281" hidden="1"/>
    <col min="13924" max="13925" width="15.875" style="1281" hidden="1"/>
    <col min="13926" max="13931" width="16.125" style="1281" hidden="1"/>
    <col min="13932" max="13932" width="6.125" style="1281" hidden="1"/>
    <col min="13933" max="13933" width="3" style="1281" hidden="1"/>
    <col min="13934" max="14173" width="8.625" style="1281" hidden="1"/>
    <col min="14174" max="14179" width="14.875" style="1281" hidden="1"/>
    <col min="14180" max="14181" width="15.875" style="1281" hidden="1"/>
    <col min="14182" max="14187" width="16.125" style="1281" hidden="1"/>
    <col min="14188" max="14188" width="6.125" style="1281" hidden="1"/>
    <col min="14189" max="14189" width="3" style="1281" hidden="1"/>
    <col min="14190" max="14429" width="8.625" style="1281" hidden="1"/>
    <col min="14430" max="14435" width="14.875" style="1281" hidden="1"/>
    <col min="14436" max="14437" width="15.875" style="1281" hidden="1"/>
    <col min="14438" max="14443" width="16.125" style="1281" hidden="1"/>
    <col min="14444" max="14444" width="6.125" style="1281" hidden="1"/>
    <col min="14445" max="14445" width="3" style="1281" hidden="1"/>
    <col min="14446" max="14685" width="8.625" style="1281" hidden="1"/>
    <col min="14686" max="14691" width="14.875" style="1281" hidden="1"/>
    <col min="14692" max="14693" width="15.875" style="1281" hidden="1"/>
    <col min="14694" max="14699" width="16.125" style="1281" hidden="1"/>
    <col min="14700" max="14700" width="6.125" style="1281" hidden="1"/>
    <col min="14701" max="14701" width="3" style="1281" hidden="1"/>
    <col min="14702" max="14941" width="8.625" style="1281" hidden="1"/>
    <col min="14942" max="14947" width="14.875" style="1281" hidden="1"/>
    <col min="14948" max="14949" width="15.875" style="1281" hidden="1"/>
    <col min="14950" max="14955" width="16.125" style="1281" hidden="1"/>
    <col min="14956" max="14956" width="6.125" style="1281" hidden="1"/>
    <col min="14957" max="14957" width="3" style="1281" hidden="1"/>
    <col min="14958" max="15197" width="8.625" style="1281" hidden="1"/>
    <col min="15198" max="15203" width="14.875" style="1281" hidden="1"/>
    <col min="15204" max="15205" width="15.875" style="1281" hidden="1"/>
    <col min="15206" max="15211" width="16.125" style="1281" hidden="1"/>
    <col min="15212" max="15212" width="6.125" style="1281" hidden="1"/>
    <col min="15213" max="15213" width="3" style="1281" hidden="1"/>
    <col min="15214" max="15453" width="8.625" style="1281" hidden="1"/>
    <col min="15454" max="15459" width="14.875" style="1281" hidden="1"/>
    <col min="15460" max="15461" width="15.875" style="1281" hidden="1"/>
    <col min="15462" max="15467" width="16.125" style="1281" hidden="1"/>
    <col min="15468" max="15468" width="6.125" style="1281" hidden="1"/>
    <col min="15469" max="15469" width="3" style="1281" hidden="1"/>
    <col min="15470" max="15709" width="8.625" style="1281" hidden="1"/>
    <col min="15710" max="15715" width="14.875" style="1281" hidden="1"/>
    <col min="15716" max="15717" width="15.875" style="1281" hidden="1"/>
    <col min="15718" max="15723" width="16.125" style="1281" hidden="1"/>
    <col min="15724" max="15724" width="6.125" style="1281" hidden="1"/>
    <col min="15725" max="15725" width="3" style="1281" hidden="1"/>
    <col min="15726" max="15965" width="8.625" style="1281" hidden="1"/>
    <col min="15966" max="15971" width="14.875" style="1281" hidden="1"/>
    <col min="15972" max="15973" width="15.875" style="1281" hidden="1"/>
    <col min="15974" max="15979" width="16.125" style="1281" hidden="1"/>
    <col min="15980" max="15980" width="6.125" style="1281" hidden="1"/>
    <col min="15981" max="15981" width="3" style="1281" hidden="1"/>
    <col min="15982" max="16221" width="8.625" style="1281" hidden="1"/>
    <col min="16222" max="16227" width="14.875" style="1281" hidden="1"/>
    <col min="16228" max="16229" width="15.875" style="1281" hidden="1"/>
    <col min="16230" max="16235" width="16.125" style="1281" hidden="1"/>
    <col min="16236" max="16236" width="6.125" style="1281" hidden="1"/>
    <col min="16237" max="16237" width="3" style="1281" hidden="1"/>
    <col min="16238" max="16384" width="8.625" style="1281" hidden="1"/>
  </cols>
  <sheetData>
    <row r="1" spans="1:143" ht="42.75" customHeight="1" x14ac:dyDescent="0.15">
      <c r="A1" s="1279"/>
      <c r="B1" s="1280"/>
      <c r="DD1" s="1281"/>
      <c r="DE1" s="1281"/>
    </row>
    <row r="2" spans="1:143" ht="25.5" customHeight="1" x14ac:dyDescent="0.15">
      <c r="A2" s="1282"/>
      <c r="C2" s="1282"/>
      <c r="O2" s="1282"/>
      <c r="P2" s="1282"/>
      <c r="Q2" s="1282"/>
      <c r="R2" s="1282"/>
      <c r="S2" s="1282"/>
      <c r="T2" s="1282"/>
      <c r="U2" s="1282"/>
      <c r="V2" s="1282"/>
      <c r="W2" s="1282"/>
      <c r="X2" s="1282"/>
      <c r="Y2" s="1282"/>
      <c r="Z2" s="1282"/>
      <c r="AA2" s="1282"/>
      <c r="AB2" s="1282"/>
      <c r="AC2" s="1282"/>
      <c r="AD2" s="1282"/>
      <c r="AE2" s="1282"/>
      <c r="AF2" s="1282"/>
      <c r="AG2" s="1282"/>
      <c r="AH2" s="1282"/>
      <c r="AI2" s="1282"/>
      <c r="AU2" s="1282"/>
      <c r="BG2" s="1282"/>
      <c r="BS2" s="1282"/>
      <c r="CE2" s="1282"/>
      <c r="CQ2" s="1282"/>
      <c r="DD2" s="1281"/>
      <c r="DE2" s="1281"/>
    </row>
    <row r="3" spans="1:143" ht="25.5" customHeight="1" x14ac:dyDescent="0.15">
      <c r="A3" s="1282"/>
      <c r="C3" s="1282"/>
      <c r="O3" s="1282"/>
      <c r="P3" s="1282"/>
      <c r="Q3" s="1282"/>
      <c r="R3" s="1282"/>
      <c r="S3" s="1282"/>
      <c r="T3" s="1282"/>
      <c r="U3" s="1282"/>
      <c r="V3" s="1282"/>
      <c r="W3" s="1282"/>
      <c r="X3" s="1282"/>
      <c r="Y3" s="1282"/>
      <c r="Z3" s="1282"/>
      <c r="AA3" s="1282"/>
      <c r="AB3" s="1282"/>
      <c r="AC3" s="1282"/>
      <c r="AD3" s="1282"/>
      <c r="AE3" s="1282"/>
      <c r="AF3" s="1282"/>
      <c r="AG3" s="1282"/>
      <c r="AH3" s="1282"/>
      <c r="AI3" s="1282"/>
      <c r="AU3" s="1282"/>
      <c r="BG3" s="1282"/>
      <c r="BS3" s="1282"/>
      <c r="CE3" s="1282"/>
      <c r="CQ3" s="1282"/>
      <c r="DD3" s="1281"/>
      <c r="DE3" s="1281"/>
    </row>
    <row r="4" spans="1:143" s="289" customFormat="1" x14ac:dyDescent="0.15">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1282"/>
      <c r="CA4" s="1282"/>
      <c r="CB4" s="1282"/>
      <c r="CC4" s="1282"/>
      <c r="CD4" s="1282"/>
      <c r="CE4" s="1282"/>
      <c r="CF4" s="1282"/>
      <c r="CG4" s="1282"/>
      <c r="CH4" s="1282"/>
      <c r="CI4" s="1282"/>
      <c r="CJ4" s="1282"/>
      <c r="CK4" s="1282"/>
      <c r="CL4" s="1282"/>
      <c r="CM4" s="1282"/>
      <c r="CN4" s="1282"/>
      <c r="CO4" s="1282"/>
      <c r="CP4" s="1282"/>
      <c r="CQ4" s="1282"/>
      <c r="CR4" s="1282"/>
      <c r="CS4" s="1282"/>
      <c r="CT4" s="1282"/>
      <c r="CU4" s="1282"/>
      <c r="CV4" s="1282"/>
      <c r="CW4" s="1282"/>
      <c r="CX4" s="1282"/>
      <c r="CY4" s="1282"/>
      <c r="CZ4" s="1282"/>
      <c r="DA4" s="1282"/>
      <c r="DB4" s="1282"/>
      <c r="DC4" s="1282"/>
      <c r="DD4" s="1282"/>
      <c r="DE4" s="128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2"/>
      <c r="BS5" s="1282"/>
      <c r="BT5" s="1282"/>
      <c r="BU5" s="1282"/>
      <c r="BV5" s="1282"/>
      <c r="BW5" s="1282"/>
      <c r="BX5" s="1282"/>
      <c r="BY5" s="1282"/>
      <c r="BZ5" s="1282"/>
      <c r="CA5" s="1282"/>
      <c r="CB5" s="1282"/>
      <c r="CC5" s="1282"/>
      <c r="CD5" s="1282"/>
      <c r="CE5" s="1282"/>
      <c r="CF5" s="1282"/>
      <c r="CG5" s="1282"/>
      <c r="CH5" s="1282"/>
      <c r="CI5" s="1282"/>
      <c r="CJ5" s="1282"/>
      <c r="CK5" s="1282"/>
      <c r="CL5" s="1282"/>
      <c r="CM5" s="1282"/>
      <c r="CN5" s="1282"/>
      <c r="CO5" s="1282"/>
      <c r="CP5" s="1282"/>
      <c r="CQ5" s="1282"/>
      <c r="CR5" s="1282"/>
      <c r="CS5" s="1282"/>
      <c r="CT5" s="1282"/>
      <c r="CU5" s="1282"/>
      <c r="CV5" s="1282"/>
      <c r="CW5" s="1282"/>
      <c r="CX5" s="1282"/>
      <c r="CY5" s="1282"/>
      <c r="CZ5" s="1282"/>
      <c r="DA5" s="1282"/>
      <c r="DB5" s="1282"/>
      <c r="DC5" s="1282"/>
      <c r="DD5" s="1282"/>
      <c r="DE5" s="128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82"/>
      <c r="B6" s="1282"/>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82"/>
      <c r="AN6" s="1282"/>
      <c r="AO6" s="1282"/>
      <c r="AP6" s="1282"/>
      <c r="AQ6" s="1282"/>
      <c r="AR6" s="1282"/>
      <c r="AS6" s="1282"/>
      <c r="AT6" s="1282"/>
      <c r="AU6" s="1282"/>
      <c r="AV6" s="1282"/>
      <c r="AW6" s="1282"/>
      <c r="AX6" s="1282"/>
      <c r="AY6" s="1282"/>
      <c r="AZ6" s="1282"/>
      <c r="BA6" s="1282"/>
      <c r="BB6" s="1282"/>
      <c r="BC6" s="1282"/>
      <c r="BD6" s="1282"/>
      <c r="BE6" s="1282"/>
      <c r="BF6" s="1282"/>
      <c r="BG6" s="1282"/>
      <c r="BH6" s="1282"/>
      <c r="BI6" s="1282"/>
      <c r="BJ6" s="1282"/>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1282"/>
      <c r="CY6" s="1282"/>
      <c r="CZ6" s="1282"/>
      <c r="DA6" s="1282"/>
      <c r="DB6" s="1282"/>
      <c r="DC6" s="1282"/>
      <c r="DD6" s="1282"/>
      <c r="DE6" s="128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82"/>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2"/>
      <c r="BI7" s="1282"/>
      <c r="BJ7" s="1282"/>
      <c r="BK7" s="1282"/>
      <c r="BL7" s="1282"/>
      <c r="BM7" s="1282"/>
      <c r="BN7" s="1282"/>
      <c r="BO7" s="1282"/>
      <c r="BP7" s="1282"/>
      <c r="BQ7" s="1282"/>
      <c r="BR7" s="1282"/>
      <c r="BS7" s="1282"/>
      <c r="BT7" s="1282"/>
      <c r="BU7" s="1282"/>
      <c r="BV7" s="1282"/>
      <c r="BW7" s="1282"/>
      <c r="BX7" s="1282"/>
      <c r="BY7" s="1282"/>
      <c r="BZ7" s="1282"/>
      <c r="CA7" s="1282"/>
      <c r="CB7" s="1282"/>
      <c r="CC7" s="1282"/>
      <c r="CD7" s="1282"/>
      <c r="CE7" s="1282"/>
      <c r="CF7" s="1282"/>
      <c r="CG7" s="1282"/>
      <c r="CH7" s="1282"/>
      <c r="CI7" s="1282"/>
      <c r="CJ7" s="1282"/>
      <c r="CK7" s="1282"/>
      <c r="CL7" s="1282"/>
      <c r="CM7" s="1282"/>
      <c r="CN7" s="1282"/>
      <c r="CO7" s="1282"/>
      <c r="CP7" s="1282"/>
      <c r="CQ7" s="1282"/>
      <c r="CR7" s="1282"/>
      <c r="CS7" s="1282"/>
      <c r="CT7" s="1282"/>
      <c r="CU7" s="1282"/>
      <c r="CV7" s="1282"/>
      <c r="CW7" s="1282"/>
      <c r="CX7" s="1282"/>
      <c r="CY7" s="1282"/>
      <c r="CZ7" s="1282"/>
      <c r="DA7" s="1282"/>
      <c r="DB7" s="1282"/>
      <c r="DC7" s="1282"/>
      <c r="DD7" s="1282"/>
      <c r="DE7" s="128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2"/>
      <c r="BQ8" s="1282"/>
      <c r="BR8" s="1282"/>
      <c r="BS8" s="1282"/>
      <c r="BT8" s="1282"/>
      <c r="BU8" s="1282"/>
      <c r="BV8" s="1282"/>
      <c r="BW8" s="1282"/>
      <c r="BX8" s="1282"/>
      <c r="BY8" s="1282"/>
      <c r="BZ8" s="1282"/>
      <c r="CA8" s="1282"/>
      <c r="CB8" s="1282"/>
      <c r="CC8" s="1282"/>
      <c r="CD8" s="1282"/>
      <c r="CE8" s="1282"/>
      <c r="CF8" s="1282"/>
      <c r="CG8" s="1282"/>
      <c r="CH8" s="1282"/>
      <c r="CI8" s="1282"/>
      <c r="CJ8" s="1282"/>
      <c r="CK8" s="1282"/>
      <c r="CL8" s="1282"/>
      <c r="CM8" s="1282"/>
      <c r="CN8" s="1282"/>
      <c r="CO8" s="1282"/>
      <c r="CP8" s="1282"/>
      <c r="CQ8" s="1282"/>
      <c r="CR8" s="1282"/>
      <c r="CS8" s="1282"/>
      <c r="CT8" s="1282"/>
      <c r="CU8" s="1282"/>
      <c r="CV8" s="1282"/>
      <c r="CW8" s="1282"/>
      <c r="CX8" s="1282"/>
      <c r="CY8" s="1282"/>
      <c r="CZ8" s="1282"/>
      <c r="DA8" s="1282"/>
      <c r="DB8" s="1282"/>
      <c r="DC8" s="1282"/>
      <c r="DD8" s="1282"/>
      <c r="DE8" s="128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82"/>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1282"/>
      <c r="BR9" s="1282"/>
      <c r="BS9" s="1282"/>
      <c r="BT9" s="1282"/>
      <c r="BU9" s="1282"/>
      <c r="BV9" s="1282"/>
      <c r="BW9" s="1282"/>
      <c r="BX9" s="1282"/>
      <c r="BY9" s="1282"/>
      <c r="BZ9" s="1282"/>
      <c r="CA9" s="1282"/>
      <c r="CB9" s="1282"/>
      <c r="CC9" s="1282"/>
      <c r="CD9" s="1282"/>
      <c r="CE9" s="1282"/>
      <c r="CF9" s="1282"/>
      <c r="CG9" s="1282"/>
      <c r="CH9" s="1282"/>
      <c r="CI9" s="1282"/>
      <c r="CJ9" s="1282"/>
      <c r="CK9" s="1282"/>
      <c r="CL9" s="1282"/>
      <c r="CM9" s="1282"/>
      <c r="CN9" s="1282"/>
      <c r="CO9" s="1282"/>
      <c r="CP9" s="1282"/>
      <c r="CQ9" s="1282"/>
      <c r="CR9" s="1282"/>
      <c r="CS9" s="1282"/>
      <c r="CT9" s="1282"/>
      <c r="CU9" s="1282"/>
      <c r="CV9" s="1282"/>
      <c r="CW9" s="1282"/>
      <c r="CX9" s="1282"/>
      <c r="CY9" s="1282"/>
      <c r="CZ9" s="1282"/>
      <c r="DA9" s="1282"/>
      <c r="DB9" s="1282"/>
      <c r="DC9" s="1282"/>
      <c r="DD9" s="1282"/>
      <c r="DE9" s="128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82"/>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1282"/>
      <c r="BD10" s="1282"/>
      <c r="BE10" s="1282"/>
      <c r="BF10" s="1282"/>
      <c r="BG10" s="1282"/>
      <c r="BH10" s="1282"/>
      <c r="BI10" s="1282"/>
      <c r="BJ10" s="1282"/>
      <c r="BK10" s="1282"/>
      <c r="BL10" s="1282"/>
      <c r="BM10" s="1282"/>
      <c r="BN10" s="1282"/>
      <c r="BO10" s="1282"/>
      <c r="BP10" s="1282"/>
      <c r="BQ10" s="1282"/>
      <c r="BR10" s="1282"/>
      <c r="BS10" s="1282"/>
      <c r="BT10" s="1282"/>
      <c r="BU10" s="1282"/>
      <c r="BV10" s="1282"/>
      <c r="BW10" s="1282"/>
      <c r="BX10" s="1282"/>
      <c r="BY10" s="1282"/>
      <c r="BZ10" s="1282"/>
      <c r="CA10" s="1282"/>
      <c r="CB10" s="1282"/>
      <c r="CC10" s="1282"/>
      <c r="CD10" s="1282"/>
      <c r="CE10" s="1282"/>
      <c r="CF10" s="1282"/>
      <c r="CG10" s="1282"/>
      <c r="CH10" s="1282"/>
      <c r="CI10" s="1282"/>
      <c r="CJ10" s="1282"/>
      <c r="CK10" s="1282"/>
      <c r="CL10" s="1282"/>
      <c r="CM10" s="1282"/>
      <c r="CN10" s="1282"/>
      <c r="CO10" s="1282"/>
      <c r="CP10" s="1282"/>
      <c r="CQ10" s="1282"/>
      <c r="CR10" s="1282"/>
      <c r="CS10" s="1282"/>
      <c r="CT10" s="1282"/>
      <c r="CU10" s="1282"/>
      <c r="CV10" s="1282"/>
      <c r="CW10" s="1282"/>
      <c r="CX10" s="1282"/>
      <c r="CY10" s="1282"/>
      <c r="CZ10" s="1282"/>
      <c r="DA10" s="1282"/>
      <c r="DB10" s="1282"/>
      <c r="DC10" s="1282"/>
      <c r="DD10" s="1282"/>
      <c r="DE10" s="1282"/>
      <c r="DF10" s="290"/>
      <c r="DG10" s="290"/>
      <c r="DH10" s="290"/>
      <c r="DI10" s="290"/>
      <c r="DJ10" s="290"/>
      <c r="DK10" s="290"/>
      <c r="DL10" s="290"/>
      <c r="DM10" s="290"/>
      <c r="DN10" s="290"/>
      <c r="DO10" s="290"/>
      <c r="DP10" s="290"/>
      <c r="DQ10" s="290"/>
      <c r="DR10" s="290"/>
      <c r="DS10" s="290"/>
      <c r="DT10" s="290"/>
      <c r="DU10" s="290"/>
      <c r="DV10" s="290"/>
      <c r="DW10" s="290"/>
      <c r="EM10" s="289" t="s">
        <v>607</v>
      </c>
    </row>
    <row r="11" spans="1:143" s="289" customFormat="1" x14ac:dyDescent="0.15">
      <c r="A11" s="1282"/>
      <c r="B11" s="1282"/>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2"/>
      <c r="CF11" s="1282"/>
      <c r="CG11" s="1282"/>
      <c r="CH11" s="1282"/>
      <c r="CI11" s="1282"/>
      <c r="CJ11" s="1282"/>
      <c r="CK11" s="1282"/>
      <c r="CL11" s="1282"/>
      <c r="CM11" s="1282"/>
      <c r="CN11" s="1282"/>
      <c r="CO11" s="1282"/>
      <c r="CP11" s="1282"/>
      <c r="CQ11" s="1282"/>
      <c r="CR11" s="1282"/>
      <c r="CS11" s="1282"/>
      <c r="CT11" s="1282"/>
      <c r="CU11" s="1282"/>
      <c r="CV11" s="1282"/>
      <c r="CW11" s="1282"/>
      <c r="CX11" s="1282"/>
      <c r="CY11" s="1282"/>
      <c r="CZ11" s="1282"/>
      <c r="DA11" s="1282"/>
      <c r="DB11" s="1282"/>
      <c r="DC11" s="1282"/>
      <c r="DD11" s="1282"/>
      <c r="DE11" s="128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82"/>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290"/>
      <c r="DG12" s="290"/>
      <c r="DH12" s="290"/>
      <c r="DI12" s="290"/>
      <c r="DJ12" s="290"/>
      <c r="DK12" s="290"/>
      <c r="DL12" s="290"/>
      <c r="DM12" s="290"/>
      <c r="DN12" s="290"/>
      <c r="DO12" s="290"/>
      <c r="DP12" s="290"/>
      <c r="DQ12" s="290"/>
      <c r="DR12" s="290"/>
      <c r="DS12" s="290"/>
      <c r="DT12" s="290"/>
      <c r="DU12" s="290"/>
      <c r="DV12" s="290"/>
      <c r="DW12" s="290"/>
      <c r="EM12" s="289" t="s">
        <v>607</v>
      </c>
    </row>
    <row r="13" spans="1:143" s="289" customFormat="1" x14ac:dyDescent="0.15">
      <c r="A13" s="1282"/>
      <c r="B13" s="1282"/>
      <c r="C13" s="1282"/>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82"/>
      <c r="B14" s="1282"/>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2"/>
      <c r="BI14" s="1282"/>
      <c r="BJ14" s="1282"/>
      <c r="BK14" s="1282"/>
      <c r="BL14" s="1282"/>
      <c r="BM14" s="1282"/>
      <c r="BN14" s="1282"/>
      <c r="BO14" s="1282"/>
      <c r="BP14" s="1282"/>
      <c r="BQ14" s="1282"/>
      <c r="BR14" s="1282"/>
      <c r="BS14" s="1282"/>
      <c r="BT14" s="1282"/>
      <c r="BU14" s="1282"/>
      <c r="BV14" s="1282"/>
      <c r="BW14" s="1282"/>
      <c r="BX14" s="1282"/>
      <c r="BY14" s="1282"/>
      <c r="BZ14" s="1282"/>
      <c r="CA14" s="1282"/>
      <c r="CB14" s="1282"/>
      <c r="CC14" s="1282"/>
      <c r="CD14" s="1282"/>
      <c r="CE14" s="1282"/>
      <c r="CF14" s="1282"/>
      <c r="CG14" s="1282"/>
      <c r="CH14" s="1282"/>
      <c r="CI14" s="1282"/>
      <c r="CJ14" s="1282"/>
      <c r="CK14" s="1282"/>
      <c r="CL14" s="1282"/>
      <c r="CM14" s="1282"/>
      <c r="CN14" s="1282"/>
      <c r="CO14" s="1282"/>
      <c r="CP14" s="1282"/>
      <c r="CQ14" s="1282"/>
      <c r="CR14" s="1282"/>
      <c r="CS14" s="1282"/>
      <c r="CT14" s="1282"/>
      <c r="CU14" s="1282"/>
      <c r="CV14" s="1282"/>
      <c r="CW14" s="1282"/>
      <c r="CX14" s="1282"/>
      <c r="CY14" s="1282"/>
      <c r="CZ14" s="1282"/>
      <c r="DA14" s="1282"/>
      <c r="DB14" s="1282"/>
      <c r="DC14" s="1282"/>
      <c r="DD14" s="1282"/>
      <c r="DE14" s="128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81"/>
      <c r="B15" s="1282"/>
      <c r="C15" s="1282"/>
      <c r="D15" s="1282"/>
      <c r="E15" s="1282"/>
      <c r="F15" s="1282"/>
      <c r="G15" s="1282"/>
      <c r="H15" s="1282"/>
      <c r="I15" s="1282"/>
      <c r="J15" s="1282"/>
      <c r="K15" s="1282"/>
      <c r="L15" s="1282"/>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1282"/>
      <c r="BR15" s="1282"/>
      <c r="BS15" s="1282"/>
      <c r="BT15" s="1282"/>
      <c r="BU15" s="1282"/>
      <c r="BV15" s="1282"/>
      <c r="BW15" s="1282"/>
      <c r="BX15" s="1282"/>
      <c r="BY15" s="1282"/>
      <c r="BZ15" s="1282"/>
      <c r="CA15" s="1282"/>
      <c r="CB15" s="1282"/>
      <c r="CC15" s="1282"/>
      <c r="CD15" s="1282"/>
      <c r="CE15" s="1282"/>
      <c r="CF15" s="1282"/>
      <c r="CG15" s="1282"/>
      <c r="CH15" s="1282"/>
      <c r="CI15" s="1282"/>
      <c r="CJ15" s="1282"/>
      <c r="CK15" s="1282"/>
      <c r="CL15" s="1282"/>
      <c r="CM15" s="1282"/>
      <c r="CN15" s="1282"/>
      <c r="CO15" s="1282"/>
      <c r="CP15" s="1282"/>
      <c r="CQ15" s="1282"/>
      <c r="CR15" s="1282"/>
      <c r="CS15" s="1282"/>
      <c r="CT15" s="1282"/>
      <c r="CU15" s="1282"/>
      <c r="CV15" s="1282"/>
      <c r="CW15" s="1282"/>
      <c r="CX15" s="1282"/>
      <c r="CY15" s="1282"/>
      <c r="CZ15" s="1282"/>
      <c r="DA15" s="1282"/>
      <c r="DB15" s="1282"/>
      <c r="DC15" s="1282"/>
      <c r="DD15" s="1282"/>
      <c r="DE15" s="128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81"/>
      <c r="B16" s="1282"/>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2"/>
      <c r="AV16" s="1282"/>
      <c r="AW16" s="1282"/>
      <c r="AX16" s="1282"/>
      <c r="AY16" s="1282"/>
      <c r="AZ16" s="1282"/>
      <c r="BA16" s="1282"/>
      <c r="BB16" s="1282"/>
      <c r="BC16" s="1282"/>
      <c r="BD16" s="1282"/>
      <c r="BE16" s="1282"/>
      <c r="BF16" s="1282"/>
      <c r="BG16" s="1282"/>
      <c r="BH16" s="1282"/>
      <c r="BI16" s="1282"/>
      <c r="BJ16" s="1282"/>
      <c r="BK16" s="1282"/>
      <c r="BL16" s="1282"/>
      <c r="BM16" s="1282"/>
      <c r="BN16" s="1282"/>
      <c r="BO16" s="1282"/>
      <c r="BP16" s="1282"/>
      <c r="BQ16" s="1282"/>
      <c r="BR16" s="1282"/>
      <c r="BS16" s="1282"/>
      <c r="BT16" s="1282"/>
      <c r="BU16" s="1282"/>
      <c r="BV16" s="1282"/>
      <c r="BW16" s="1282"/>
      <c r="BX16" s="1282"/>
      <c r="BY16" s="1282"/>
      <c r="BZ16" s="1282"/>
      <c r="CA16" s="1282"/>
      <c r="CB16" s="1282"/>
      <c r="CC16" s="1282"/>
      <c r="CD16" s="1282"/>
      <c r="CE16" s="1282"/>
      <c r="CF16" s="1282"/>
      <c r="CG16" s="1282"/>
      <c r="CH16" s="1282"/>
      <c r="CI16" s="1282"/>
      <c r="CJ16" s="1282"/>
      <c r="CK16" s="1282"/>
      <c r="CL16" s="1282"/>
      <c r="CM16" s="1282"/>
      <c r="CN16" s="1282"/>
      <c r="CO16" s="1282"/>
      <c r="CP16" s="1282"/>
      <c r="CQ16" s="1282"/>
      <c r="CR16" s="1282"/>
      <c r="CS16" s="1282"/>
      <c r="CT16" s="1282"/>
      <c r="CU16" s="1282"/>
      <c r="CV16" s="1282"/>
      <c r="CW16" s="1282"/>
      <c r="CX16" s="1282"/>
      <c r="CY16" s="1282"/>
      <c r="CZ16" s="1282"/>
      <c r="DA16" s="1282"/>
      <c r="DB16" s="1282"/>
      <c r="DC16" s="1282"/>
      <c r="DD16" s="1282"/>
      <c r="DE16" s="128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81"/>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2"/>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2"/>
      <c r="AV17" s="1282"/>
      <c r="AW17" s="1282"/>
      <c r="AX17" s="1282"/>
      <c r="AY17" s="1282"/>
      <c r="AZ17" s="1282"/>
      <c r="BA17" s="1282"/>
      <c r="BB17" s="1282"/>
      <c r="BC17" s="1282"/>
      <c r="BD17" s="1282"/>
      <c r="BE17" s="1282"/>
      <c r="BF17" s="1282"/>
      <c r="BG17" s="1282"/>
      <c r="BH17" s="1282"/>
      <c r="BI17" s="1282"/>
      <c r="BJ17" s="1282"/>
      <c r="BK17" s="1282"/>
      <c r="BL17" s="1282"/>
      <c r="BM17" s="1282"/>
      <c r="BN17" s="1282"/>
      <c r="BO17" s="1282"/>
      <c r="BP17" s="1282"/>
      <c r="BQ17" s="1282"/>
      <c r="BR17" s="1282"/>
      <c r="BS17" s="1282"/>
      <c r="BT17" s="1282"/>
      <c r="BU17" s="1282"/>
      <c r="BV17" s="1282"/>
      <c r="BW17" s="1282"/>
      <c r="BX17" s="1282"/>
      <c r="BY17" s="1282"/>
      <c r="BZ17" s="1282"/>
      <c r="CA17" s="1282"/>
      <c r="CB17" s="1282"/>
      <c r="CC17" s="1282"/>
      <c r="CD17" s="1282"/>
      <c r="CE17" s="1282"/>
      <c r="CF17" s="1282"/>
      <c r="CG17" s="1282"/>
      <c r="CH17" s="1282"/>
      <c r="CI17" s="1282"/>
      <c r="CJ17" s="1282"/>
      <c r="CK17" s="1282"/>
      <c r="CL17" s="1282"/>
      <c r="CM17" s="1282"/>
      <c r="CN17" s="1282"/>
      <c r="CO17" s="1282"/>
      <c r="CP17" s="1282"/>
      <c r="CQ17" s="1282"/>
      <c r="CR17" s="1282"/>
      <c r="CS17" s="1282"/>
      <c r="CT17" s="1282"/>
      <c r="CU17" s="1282"/>
      <c r="CV17" s="1282"/>
      <c r="CW17" s="1282"/>
      <c r="CX17" s="1282"/>
      <c r="CY17" s="1282"/>
      <c r="CZ17" s="1282"/>
      <c r="DA17" s="1282"/>
      <c r="DB17" s="1282"/>
      <c r="DC17" s="1282"/>
      <c r="DD17" s="1282"/>
      <c r="DE17" s="128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81"/>
      <c r="B18" s="1282"/>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2"/>
      <c r="BI18" s="1282"/>
      <c r="BJ18" s="1282"/>
      <c r="BK18" s="1282"/>
      <c r="BL18" s="1282"/>
      <c r="BM18" s="1282"/>
      <c r="BN18" s="1282"/>
      <c r="BO18" s="1282"/>
      <c r="BP18" s="1282"/>
      <c r="BQ18" s="1282"/>
      <c r="BR18" s="1282"/>
      <c r="BS18" s="1282"/>
      <c r="BT18" s="1282"/>
      <c r="BU18" s="1282"/>
      <c r="BV18" s="1282"/>
      <c r="BW18" s="1282"/>
      <c r="BX18" s="1282"/>
      <c r="BY18" s="1282"/>
      <c r="BZ18" s="1282"/>
      <c r="CA18" s="1282"/>
      <c r="CB18" s="1282"/>
      <c r="CC18" s="1282"/>
      <c r="CD18" s="1282"/>
      <c r="CE18" s="1282"/>
      <c r="CF18" s="1282"/>
      <c r="CG18" s="1282"/>
      <c r="CH18" s="1282"/>
      <c r="CI18" s="1282"/>
      <c r="CJ18" s="1282"/>
      <c r="CK18" s="1282"/>
      <c r="CL18" s="1282"/>
      <c r="CM18" s="1282"/>
      <c r="CN18" s="1282"/>
      <c r="CO18" s="1282"/>
      <c r="CP18" s="1282"/>
      <c r="CQ18" s="1282"/>
      <c r="CR18" s="1282"/>
      <c r="CS18" s="1282"/>
      <c r="CT18" s="1282"/>
      <c r="CU18" s="1282"/>
      <c r="CV18" s="1282"/>
      <c r="CW18" s="1282"/>
      <c r="CX18" s="1282"/>
      <c r="CY18" s="1282"/>
      <c r="CZ18" s="1282"/>
      <c r="DA18" s="1282"/>
      <c r="DB18" s="1282"/>
      <c r="DC18" s="1282"/>
      <c r="DD18" s="1282"/>
      <c r="DE18" s="128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81"/>
      <c r="DE19" s="1281"/>
    </row>
    <row r="20" spans="1:351" x14ac:dyDescent="0.15">
      <c r="DD20" s="1281"/>
      <c r="DE20" s="1281"/>
    </row>
    <row r="21" spans="1:351" ht="17.25" x14ac:dyDescent="0.15">
      <c r="B21" s="1283"/>
      <c r="C21" s="1284"/>
      <c r="D21" s="1284"/>
      <c r="E21" s="1284"/>
      <c r="F21" s="1284"/>
      <c r="G21" s="1284"/>
      <c r="H21" s="1284"/>
      <c r="I21" s="1284"/>
      <c r="J21" s="1284"/>
      <c r="K21" s="1284"/>
      <c r="L21" s="1284"/>
      <c r="M21" s="1284"/>
      <c r="N21" s="1285"/>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5"/>
      <c r="AU21" s="1284"/>
      <c r="AV21" s="1284"/>
      <c r="AW21" s="1284"/>
      <c r="AX21" s="1284"/>
      <c r="AY21" s="1284"/>
      <c r="AZ21" s="1284"/>
      <c r="BA21" s="1284"/>
      <c r="BB21" s="1284"/>
      <c r="BC21" s="1284"/>
      <c r="BD21" s="1284"/>
      <c r="BE21" s="1284"/>
      <c r="BF21" s="1285"/>
      <c r="BG21" s="1284"/>
      <c r="BH21" s="1284"/>
      <c r="BI21" s="1284"/>
      <c r="BJ21" s="1284"/>
      <c r="BK21" s="1284"/>
      <c r="BL21" s="1284"/>
      <c r="BM21" s="1284"/>
      <c r="BN21" s="1284"/>
      <c r="BO21" s="1284"/>
      <c r="BP21" s="1284"/>
      <c r="BQ21" s="1284"/>
      <c r="BR21" s="1285"/>
      <c r="BS21" s="1284"/>
      <c r="BT21" s="1284"/>
      <c r="BU21" s="1284"/>
      <c r="BV21" s="1284"/>
      <c r="BW21" s="1284"/>
      <c r="BX21" s="1284"/>
      <c r="BY21" s="1284"/>
      <c r="BZ21" s="1284"/>
      <c r="CA21" s="1284"/>
      <c r="CB21" s="1284"/>
      <c r="CC21" s="1284"/>
      <c r="CD21" s="1285"/>
      <c r="CE21" s="1284"/>
      <c r="CF21" s="1284"/>
      <c r="CG21" s="1284"/>
      <c r="CH21" s="1284"/>
      <c r="CI21" s="1284"/>
      <c r="CJ21" s="1284"/>
      <c r="CK21" s="1284"/>
      <c r="CL21" s="1284"/>
      <c r="CM21" s="1284"/>
      <c r="CN21" s="1284"/>
      <c r="CO21" s="1284"/>
      <c r="CP21" s="1285"/>
      <c r="CQ21" s="1284"/>
      <c r="CR21" s="1284"/>
      <c r="CS21" s="1284"/>
      <c r="CT21" s="1284"/>
      <c r="CU21" s="1284"/>
      <c r="CV21" s="1284"/>
      <c r="CW21" s="1284"/>
      <c r="CX21" s="1284"/>
      <c r="CY21" s="1284"/>
      <c r="CZ21" s="1284"/>
      <c r="DA21" s="1284"/>
      <c r="DB21" s="1285"/>
      <c r="DC21" s="1284"/>
      <c r="DD21" s="1286"/>
      <c r="DE21" s="1281"/>
      <c r="MM21" s="1287"/>
    </row>
    <row r="22" spans="1:351" ht="17.25" x14ac:dyDescent="0.15">
      <c r="B22" s="1288"/>
      <c r="MM22" s="1287"/>
    </row>
    <row r="23" spans="1:351" x14ac:dyDescent="0.15">
      <c r="B23" s="1288"/>
    </row>
    <row r="24" spans="1:351" x14ac:dyDescent="0.15">
      <c r="B24" s="1288"/>
    </row>
    <row r="25" spans="1:351" x14ac:dyDescent="0.15">
      <c r="B25" s="1288"/>
    </row>
    <row r="26" spans="1:351" x14ac:dyDescent="0.15">
      <c r="B26" s="1288"/>
    </row>
    <row r="27" spans="1:351" x14ac:dyDescent="0.15">
      <c r="B27" s="1288"/>
    </row>
    <row r="28" spans="1:351" x14ac:dyDescent="0.15">
      <c r="B28" s="1288"/>
    </row>
    <row r="29" spans="1:351" x14ac:dyDescent="0.15">
      <c r="B29" s="1288"/>
    </row>
    <row r="30" spans="1:351" x14ac:dyDescent="0.15">
      <c r="B30" s="1288"/>
    </row>
    <row r="31" spans="1:351" x14ac:dyDescent="0.15">
      <c r="B31" s="1288"/>
    </row>
    <row r="32" spans="1:351" x14ac:dyDescent="0.15">
      <c r="B32" s="1288"/>
    </row>
    <row r="33" spans="2:109" x14ac:dyDescent="0.15">
      <c r="B33" s="1288"/>
    </row>
    <row r="34" spans="2:109" x14ac:dyDescent="0.15">
      <c r="B34" s="1288"/>
    </row>
    <row r="35" spans="2:109" x14ac:dyDescent="0.15">
      <c r="B35" s="1288"/>
    </row>
    <row r="36" spans="2:109" x14ac:dyDescent="0.15">
      <c r="B36" s="1288"/>
    </row>
    <row r="37" spans="2:109" x14ac:dyDescent="0.15">
      <c r="B37" s="1288"/>
    </row>
    <row r="38" spans="2:109" x14ac:dyDescent="0.15">
      <c r="B38" s="1288"/>
    </row>
    <row r="39" spans="2:109" x14ac:dyDescent="0.15">
      <c r="B39" s="1290"/>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c r="AC39" s="1291"/>
      <c r="AD39" s="1291"/>
      <c r="AE39" s="1291"/>
      <c r="AF39" s="1291"/>
      <c r="AG39" s="1291"/>
      <c r="AH39" s="1291"/>
      <c r="AI39" s="1291"/>
      <c r="AJ39" s="1291"/>
      <c r="AK39" s="1291"/>
      <c r="AL39" s="1291"/>
      <c r="AM39" s="1291"/>
      <c r="AN39" s="1291"/>
      <c r="AO39" s="1291"/>
      <c r="AP39" s="1291"/>
      <c r="AQ39" s="1291"/>
      <c r="AR39" s="1291"/>
      <c r="AS39" s="1291"/>
      <c r="AT39" s="1291"/>
      <c r="AU39" s="1291"/>
      <c r="AV39" s="1291"/>
      <c r="AW39" s="1291"/>
      <c r="AX39" s="1291"/>
      <c r="AY39" s="1291"/>
      <c r="AZ39" s="1291"/>
      <c r="BA39" s="1291"/>
      <c r="BB39" s="1291"/>
      <c r="BC39" s="1291"/>
      <c r="BD39" s="1291"/>
      <c r="BE39" s="1291"/>
      <c r="BF39" s="1291"/>
      <c r="BG39" s="1291"/>
      <c r="BH39" s="1291"/>
      <c r="BI39" s="1291"/>
      <c r="BJ39" s="1291"/>
      <c r="BK39" s="1291"/>
      <c r="BL39" s="1291"/>
      <c r="BM39" s="1291"/>
      <c r="BN39" s="1291"/>
      <c r="BO39" s="1291"/>
      <c r="BP39" s="1291"/>
      <c r="BQ39" s="1291"/>
      <c r="BR39" s="1291"/>
      <c r="BS39" s="1291"/>
      <c r="BT39" s="1291"/>
      <c r="BU39" s="1291"/>
      <c r="BV39" s="1291"/>
      <c r="BW39" s="1291"/>
      <c r="BX39" s="1291"/>
      <c r="BY39" s="1291"/>
      <c r="BZ39" s="1291"/>
      <c r="CA39" s="1291"/>
      <c r="CB39" s="1291"/>
      <c r="CC39" s="1291"/>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c r="DB39" s="1291"/>
      <c r="DC39" s="1291"/>
      <c r="DD39" s="1292"/>
    </row>
    <row r="40" spans="2:109" x14ac:dyDescent="0.15">
      <c r="B40" s="1293"/>
      <c r="DD40" s="1293"/>
      <c r="DE40" s="1281"/>
    </row>
    <row r="41" spans="2:109" ht="17.25" x14ac:dyDescent="0.15">
      <c r="B41" s="1294" t="s">
        <v>608</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6"/>
    </row>
    <row r="42" spans="2:109" x14ac:dyDescent="0.15">
      <c r="B42" s="1288"/>
      <c r="G42" s="1295"/>
      <c r="I42" s="1296"/>
      <c r="J42" s="1296"/>
      <c r="K42" s="1296"/>
      <c r="AM42" s="1295"/>
      <c r="AN42" s="1295" t="s">
        <v>609</v>
      </c>
      <c r="AP42" s="1296"/>
      <c r="AQ42" s="1296"/>
      <c r="AR42" s="1296"/>
      <c r="AY42" s="1295"/>
      <c r="BA42" s="1296"/>
      <c r="BB42" s="1296"/>
      <c r="BC42" s="1296"/>
      <c r="BK42" s="1295"/>
      <c r="BM42" s="1296"/>
      <c r="BN42" s="1296"/>
      <c r="BO42" s="1296"/>
      <c r="BW42" s="1295"/>
      <c r="BY42" s="1296"/>
      <c r="BZ42" s="1296"/>
      <c r="CA42" s="1296"/>
      <c r="CI42" s="1295"/>
      <c r="CK42" s="1296"/>
      <c r="CL42" s="1296"/>
      <c r="CM42" s="1296"/>
      <c r="CU42" s="1295"/>
      <c r="CW42" s="1296"/>
      <c r="CX42" s="1296"/>
      <c r="CY42" s="1296"/>
    </row>
    <row r="43" spans="2:109" ht="13.5" customHeight="1" x14ac:dyDescent="0.15">
      <c r="B43" s="1288"/>
      <c r="AN43" s="1297" t="s">
        <v>610</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1288"/>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1288"/>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1288"/>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1288"/>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1288"/>
      <c r="H48" s="1306"/>
      <c r="I48" s="1306"/>
      <c r="J48" s="1306"/>
      <c r="AN48" s="1306"/>
      <c r="AO48" s="1306"/>
      <c r="AP48" s="1306"/>
      <c r="AZ48" s="1306"/>
      <c r="BA48" s="1306"/>
      <c r="BB48" s="1306"/>
      <c r="BL48" s="1306"/>
      <c r="BM48" s="1306"/>
      <c r="BN48" s="1306"/>
      <c r="BX48" s="1306"/>
      <c r="BY48" s="1306"/>
      <c r="BZ48" s="1306"/>
      <c r="CJ48" s="1306"/>
      <c r="CK48" s="1306"/>
      <c r="CL48" s="1306"/>
      <c r="CV48" s="1306"/>
      <c r="CW48" s="1306"/>
      <c r="CX48" s="1306"/>
    </row>
    <row r="49" spans="1:109" x14ac:dyDescent="0.15">
      <c r="B49" s="1288"/>
      <c r="AN49" s="1281" t="s">
        <v>611</v>
      </c>
    </row>
    <row r="50" spans="1:109" x14ac:dyDescent="0.15">
      <c r="B50" s="1288"/>
      <c r="G50" s="1307"/>
      <c r="H50" s="1307"/>
      <c r="I50" s="1307"/>
      <c r="J50" s="1307"/>
      <c r="K50" s="1308"/>
      <c r="L50" s="1308"/>
      <c r="M50" s="1309"/>
      <c r="N50" s="1309"/>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1288"/>
      <c r="G51" s="1314"/>
      <c r="H51" s="1314"/>
      <c r="I51" s="1315"/>
      <c r="J51" s="1315"/>
      <c r="K51" s="1316"/>
      <c r="L51" s="1316"/>
      <c r="M51" s="1316"/>
      <c r="N51" s="1316"/>
      <c r="AM51" s="13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8"/>
      <c r="BQ51" s="1319"/>
      <c r="BR51" s="1319"/>
      <c r="BS51" s="1319"/>
      <c r="BT51" s="1319"/>
      <c r="BU51" s="1319"/>
      <c r="BV51" s="1319"/>
      <c r="BW51" s="1319"/>
      <c r="BX51" s="1319">
        <v>136.5</v>
      </c>
      <c r="BY51" s="1319"/>
      <c r="BZ51" s="1319"/>
      <c r="CA51" s="1319"/>
      <c r="CB51" s="1319"/>
      <c r="CC51" s="1319"/>
      <c r="CD51" s="1319"/>
      <c r="CE51" s="1319"/>
      <c r="CF51" s="1319">
        <v>132.19999999999999</v>
      </c>
      <c r="CG51" s="1319"/>
      <c r="CH51" s="1319"/>
      <c r="CI51" s="1319"/>
      <c r="CJ51" s="1319"/>
      <c r="CK51" s="1319"/>
      <c r="CL51" s="1319"/>
      <c r="CM51" s="1319"/>
      <c r="CN51" s="1319">
        <v>138.6</v>
      </c>
      <c r="CO51" s="1319"/>
      <c r="CP51" s="1319"/>
      <c r="CQ51" s="1319"/>
      <c r="CR51" s="1319"/>
      <c r="CS51" s="1319"/>
      <c r="CT51" s="1319"/>
      <c r="CU51" s="1319"/>
      <c r="CV51" s="1319">
        <v>127.7</v>
      </c>
      <c r="CW51" s="1319"/>
      <c r="CX51" s="1319"/>
      <c r="CY51" s="1319"/>
      <c r="CZ51" s="1319"/>
      <c r="DA51" s="1319"/>
      <c r="DB51" s="1319"/>
      <c r="DC51" s="1319"/>
    </row>
    <row r="52" spans="1:109" x14ac:dyDescent="0.15">
      <c r="B52" s="1288"/>
      <c r="G52" s="1314"/>
      <c r="H52" s="1314"/>
      <c r="I52" s="1315"/>
      <c r="J52" s="1315"/>
      <c r="K52" s="1316"/>
      <c r="L52" s="1316"/>
      <c r="M52" s="1316"/>
      <c r="N52" s="1316"/>
      <c r="AM52" s="13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1296"/>
      <c r="B53" s="1288"/>
      <c r="G53" s="1314"/>
      <c r="H53" s="1314"/>
      <c r="I53" s="1307"/>
      <c r="J53" s="1307"/>
      <c r="K53" s="1316"/>
      <c r="L53" s="1316"/>
      <c r="M53" s="1316"/>
      <c r="N53" s="1316"/>
      <c r="AM53" s="13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8"/>
      <c r="BQ53" s="1319"/>
      <c r="BR53" s="1319"/>
      <c r="BS53" s="1319"/>
      <c r="BT53" s="1319"/>
      <c r="BU53" s="1319"/>
      <c r="BV53" s="1319"/>
      <c r="BW53" s="1319"/>
      <c r="BX53" s="1319">
        <v>68.099999999999994</v>
      </c>
      <c r="BY53" s="1319"/>
      <c r="BZ53" s="1319"/>
      <c r="CA53" s="1319"/>
      <c r="CB53" s="1319"/>
      <c r="CC53" s="1319"/>
      <c r="CD53" s="1319"/>
      <c r="CE53" s="1319"/>
      <c r="CF53" s="1319">
        <v>69.2</v>
      </c>
      <c r="CG53" s="1319"/>
      <c r="CH53" s="1319"/>
      <c r="CI53" s="1319"/>
      <c r="CJ53" s="1319"/>
      <c r="CK53" s="1319"/>
      <c r="CL53" s="1319"/>
      <c r="CM53" s="1319"/>
      <c r="CN53" s="1319">
        <v>70.400000000000006</v>
      </c>
      <c r="CO53" s="1319"/>
      <c r="CP53" s="1319"/>
      <c r="CQ53" s="1319"/>
      <c r="CR53" s="1319"/>
      <c r="CS53" s="1319"/>
      <c r="CT53" s="1319"/>
      <c r="CU53" s="1319"/>
      <c r="CV53" s="1319">
        <v>72.099999999999994</v>
      </c>
      <c r="CW53" s="1319"/>
      <c r="CX53" s="1319"/>
      <c r="CY53" s="1319"/>
      <c r="CZ53" s="1319"/>
      <c r="DA53" s="1319"/>
      <c r="DB53" s="1319"/>
      <c r="DC53" s="1319"/>
    </row>
    <row r="54" spans="1:109" x14ac:dyDescent="0.15">
      <c r="A54" s="1296"/>
      <c r="B54" s="1288"/>
      <c r="G54" s="1314"/>
      <c r="H54" s="1314"/>
      <c r="I54" s="1307"/>
      <c r="J54" s="1307"/>
      <c r="K54" s="1316"/>
      <c r="L54" s="1316"/>
      <c r="M54" s="1316"/>
      <c r="N54" s="1316"/>
      <c r="AM54" s="13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1296"/>
      <c r="B55" s="1288"/>
      <c r="G55" s="1307"/>
      <c r="H55" s="1307"/>
      <c r="I55" s="1307"/>
      <c r="J55" s="1307"/>
      <c r="K55" s="1316"/>
      <c r="L55" s="1316"/>
      <c r="M55" s="1316"/>
      <c r="N55" s="1316"/>
      <c r="AN55" s="1313" t="s">
        <v>615</v>
      </c>
      <c r="AO55" s="1313"/>
      <c r="AP55" s="1313"/>
      <c r="AQ55" s="1313"/>
      <c r="AR55" s="1313"/>
      <c r="AS55" s="1313"/>
      <c r="AT55" s="1313"/>
      <c r="AU55" s="1313"/>
      <c r="AV55" s="1313"/>
      <c r="AW55" s="1313"/>
      <c r="AX55" s="1313"/>
      <c r="AY55" s="1313"/>
      <c r="AZ55" s="1313"/>
      <c r="BA55" s="1313"/>
      <c r="BB55" s="1317" t="s">
        <v>613</v>
      </c>
      <c r="BC55" s="1317"/>
      <c r="BD55" s="1317"/>
      <c r="BE55" s="1317"/>
      <c r="BF55" s="1317"/>
      <c r="BG55" s="1317"/>
      <c r="BH55" s="1317"/>
      <c r="BI55" s="1317"/>
      <c r="BJ55" s="1317"/>
      <c r="BK55" s="1317"/>
      <c r="BL55" s="1317"/>
      <c r="BM55" s="1317"/>
      <c r="BN55" s="1317"/>
      <c r="BO55" s="1317"/>
      <c r="BP55" s="1318"/>
      <c r="BQ55" s="1319"/>
      <c r="BR55" s="1319"/>
      <c r="BS55" s="1319"/>
      <c r="BT55" s="1319"/>
      <c r="BU55" s="1319"/>
      <c r="BV55" s="1319"/>
      <c r="BW55" s="1319"/>
      <c r="BX55" s="1319">
        <v>25.4</v>
      </c>
      <c r="BY55" s="1319"/>
      <c r="BZ55" s="1319"/>
      <c r="CA55" s="1319"/>
      <c r="CB55" s="1319"/>
      <c r="CC55" s="1319"/>
      <c r="CD55" s="1319"/>
      <c r="CE55" s="1319"/>
      <c r="CF55" s="1319">
        <v>23.4</v>
      </c>
      <c r="CG55" s="1319"/>
      <c r="CH55" s="1319"/>
      <c r="CI55" s="1319"/>
      <c r="CJ55" s="1319"/>
      <c r="CK55" s="1319"/>
      <c r="CL55" s="1319"/>
      <c r="CM55" s="1319"/>
      <c r="CN55" s="1319">
        <v>7.7</v>
      </c>
      <c r="CO55" s="1319"/>
      <c r="CP55" s="1319"/>
      <c r="CQ55" s="1319"/>
      <c r="CR55" s="1319"/>
      <c r="CS55" s="1319"/>
      <c r="CT55" s="1319"/>
      <c r="CU55" s="1319"/>
      <c r="CV55" s="1319">
        <v>3.2</v>
      </c>
      <c r="CW55" s="1319"/>
      <c r="CX55" s="1319"/>
      <c r="CY55" s="1319"/>
      <c r="CZ55" s="1319"/>
      <c r="DA55" s="1319"/>
      <c r="DB55" s="1319"/>
      <c r="DC55" s="1319"/>
    </row>
    <row r="56" spans="1:109" x14ac:dyDescent="0.15">
      <c r="A56" s="1296"/>
      <c r="B56" s="1288"/>
      <c r="G56" s="1307"/>
      <c r="H56" s="1307"/>
      <c r="I56" s="1307"/>
      <c r="J56" s="1307"/>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1296" customFormat="1" x14ac:dyDescent="0.15">
      <c r="B57" s="1320"/>
      <c r="G57" s="1307"/>
      <c r="H57" s="1307"/>
      <c r="I57" s="1321"/>
      <c r="J57" s="1321"/>
      <c r="K57" s="1316"/>
      <c r="L57" s="1316"/>
      <c r="M57" s="1316"/>
      <c r="N57" s="1316"/>
      <c r="AM57" s="1281"/>
      <c r="AN57" s="1313"/>
      <c r="AO57" s="1313"/>
      <c r="AP57" s="1313"/>
      <c r="AQ57" s="1313"/>
      <c r="AR57" s="1313"/>
      <c r="AS57" s="1313"/>
      <c r="AT57" s="1313"/>
      <c r="AU57" s="1313"/>
      <c r="AV57" s="1313"/>
      <c r="AW57" s="1313"/>
      <c r="AX57" s="1313"/>
      <c r="AY57" s="1313"/>
      <c r="AZ57" s="1313"/>
      <c r="BA57" s="1313"/>
      <c r="BB57" s="1317" t="s">
        <v>614</v>
      </c>
      <c r="BC57" s="1317"/>
      <c r="BD57" s="1317"/>
      <c r="BE57" s="1317"/>
      <c r="BF57" s="1317"/>
      <c r="BG57" s="1317"/>
      <c r="BH57" s="1317"/>
      <c r="BI57" s="1317"/>
      <c r="BJ57" s="1317"/>
      <c r="BK57" s="1317"/>
      <c r="BL57" s="1317"/>
      <c r="BM57" s="1317"/>
      <c r="BN57" s="1317"/>
      <c r="BO57" s="1317"/>
      <c r="BP57" s="1318"/>
      <c r="BQ57" s="1319"/>
      <c r="BR57" s="1319"/>
      <c r="BS57" s="1319"/>
      <c r="BT57" s="1319"/>
      <c r="BU57" s="1319"/>
      <c r="BV57" s="1319"/>
      <c r="BW57" s="1319"/>
      <c r="BX57" s="1319">
        <v>58.7</v>
      </c>
      <c r="BY57" s="1319"/>
      <c r="BZ57" s="1319"/>
      <c r="CA57" s="1319"/>
      <c r="CB57" s="1319"/>
      <c r="CC57" s="1319"/>
      <c r="CD57" s="1319"/>
      <c r="CE57" s="1319"/>
      <c r="CF57" s="1319">
        <v>59.2</v>
      </c>
      <c r="CG57" s="1319"/>
      <c r="CH57" s="1319"/>
      <c r="CI57" s="1319"/>
      <c r="CJ57" s="1319"/>
      <c r="CK57" s="1319"/>
      <c r="CL57" s="1319"/>
      <c r="CM57" s="1319"/>
      <c r="CN57" s="1319">
        <v>63.4</v>
      </c>
      <c r="CO57" s="1319"/>
      <c r="CP57" s="1319"/>
      <c r="CQ57" s="1319"/>
      <c r="CR57" s="1319"/>
      <c r="CS57" s="1319"/>
      <c r="CT57" s="1319"/>
      <c r="CU57" s="1319"/>
      <c r="CV57" s="1319">
        <v>63.1</v>
      </c>
      <c r="CW57" s="1319"/>
      <c r="CX57" s="1319"/>
      <c r="CY57" s="1319"/>
      <c r="CZ57" s="1319"/>
      <c r="DA57" s="1319"/>
      <c r="DB57" s="1319"/>
      <c r="DC57" s="1319"/>
      <c r="DD57" s="1322"/>
      <c r="DE57" s="1320"/>
    </row>
    <row r="58" spans="1:109" s="1296" customFormat="1" x14ac:dyDescent="0.15">
      <c r="A58" s="1281"/>
      <c r="B58" s="1320"/>
      <c r="G58" s="1307"/>
      <c r="H58" s="1307"/>
      <c r="I58" s="1321"/>
      <c r="J58" s="1321"/>
      <c r="K58" s="1316"/>
      <c r="L58" s="1316"/>
      <c r="M58" s="1316"/>
      <c r="N58" s="1316"/>
      <c r="AM58" s="1281"/>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1322"/>
      <c r="DE58" s="1320"/>
    </row>
    <row r="59" spans="1:109" s="1296" customFormat="1" x14ac:dyDescent="0.15">
      <c r="A59" s="1281"/>
      <c r="B59" s="1320"/>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20"/>
    </row>
    <row r="60" spans="1:109" s="1296" customFormat="1" x14ac:dyDescent="0.15">
      <c r="A60" s="1281"/>
      <c r="B60" s="1320"/>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20"/>
    </row>
    <row r="61" spans="1:109" s="1296" customFormat="1" x14ac:dyDescent="0.15">
      <c r="A61" s="1281"/>
      <c r="B61" s="1324"/>
      <c r="C61" s="1325"/>
      <c r="D61" s="1325"/>
      <c r="E61" s="1325"/>
      <c r="F61" s="1325"/>
      <c r="G61" s="1325"/>
      <c r="H61" s="1325"/>
      <c r="I61" s="1325"/>
      <c r="J61" s="1325"/>
      <c r="K61" s="1325"/>
      <c r="L61" s="1325"/>
      <c r="M61" s="1326"/>
      <c r="N61" s="1326"/>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6"/>
      <c r="AT61" s="1326"/>
      <c r="AU61" s="1325"/>
      <c r="AV61" s="1325"/>
      <c r="AW61" s="1325"/>
      <c r="AX61" s="1325"/>
      <c r="AY61" s="1325"/>
      <c r="AZ61" s="1325"/>
      <c r="BA61" s="1325"/>
      <c r="BB61" s="1325"/>
      <c r="BC61" s="1325"/>
      <c r="BD61" s="1325"/>
      <c r="BE61" s="1326"/>
      <c r="BF61" s="1326"/>
      <c r="BG61" s="1325"/>
      <c r="BH61" s="1325"/>
      <c r="BI61" s="1325"/>
      <c r="BJ61" s="1325"/>
      <c r="BK61" s="1325"/>
      <c r="BL61" s="1325"/>
      <c r="BM61" s="1325"/>
      <c r="BN61" s="1325"/>
      <c r="BO61" s="1325"/>
      <c r="BP61" s="1325"/>
      <c r="BQ61" s="1326"/>
      <c r="BR61" s="1326"/>
      <c r="BS61" s="1325"/>
      <c r="BT61" s="1325"/>
      <c r="BU61" s="1325"/>
      <c r="BV61" s="1325"/>
      <c r="BW61" s="1325"/>
      <c r="BX61" s="1325"/>
      <c r="BY61" s="1325"/>
      <c r="BZ61" s="1325"/>
      <c r="CA61" s="1325"/>
      <c r="CB61" s="1325"/>
      <c r="CC61" s="1326"/>
      <c r="CD61" s="1326"/>
      <c r="CE61" s="1325"/>
      <c r="CF61" s="1325"/>
      <c r="CG61" s="1325"/>
      <c r="CH61" s="1325"/>
      <c r="CI61" s="1325"/>
      <c r="CJ61" s="1325"/>
      <c r="CK61" s="1325"/>
      <c r="CL61" s="1325"/>
      <c r="CM61" s="1325"/>
      <c r="CN61" s="1325"/>
      <c r="CO61" s="1326"/>
      <c r="CP61" s="1326"/>
      <c r="CQ61" s="1325"/>
      <c r="CR61" s="1325"/>
      <c r="CS61" s="1325"/>
      <c r="CT61" s="1325"/>
      <c r="CU61" s="1325"/>
      <c r="CV61" s="1325"/>
      <c r="CW61" s="1325"/>
      <c r="CX61" s="1325"/>
      <c r="CY61" s="1325"/>
      <c r="CZ61" s="1325"/>
      <c r="DA61" s="1326"/>
      <c r="DB61" s="1326"/>
      <c r="DC61" s="1326"/>
      <c r="DD61" s="1327"/>
      <c r="DE61" s="1320"/>
    </row>
    <row r="62" spans="1:109" x14ac:dyDescent="0.15">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81"/>
    </row>
    <row r="63" spans="1:109" ht="17.25" x14ac:dyDescent="0.15">
      <c r="B63" s="1328" t="s">
        <v>616</v>
      </c>
    </row>
    <row r="64" spans="1:109" x14ac:dyDescent="0.15">
      <c r="B64" s="1288"/>
      <c r="G64" s="1295"/>
      <c r="I64" s="1329"/>
      <c r="J64" s="1329"/>
      <c r="K64" s="1329"/>
      <c r="L64" s="1329"/>
      <c r="M64" s="1329"/>
      <c r="N64" s="1330"/>
      <c r="AM64" s="1295"/>
      <c r="AN64" s="1295" t="s">
        <v>609</v>
      </c>
      <c r="AP64" s="1296"/>
      <c r="AQ64" s="1296"/>
      <c r="AR64" s="1296"/>
      <c r="AY64" s="1295"/>
      <c r="BA64" s="1296"/>
      <c r="BB64" s="1296"/>
      <c r="BC64" s="1296"/>
      <c r="BK64" s="1295"/>
      <c r="BM64" s="1296"/>
      <c r="BN64" s="1296"/>
      <c r="BO64" s="1296"/>
      <c r="BW64" s="1295"/>
      <c r="BY64" s="1296"/>
      <c r="BZ64" s="1296"/>
      <c r="CA64" s="1296"/>
      <c r="CI64" s="1295"/>
      <c r="CK64" s="1296"/>
      <c r="CL64" s="1296"/>
      <c r="CM64" s="1296"/>
      <c r="CU64" s="1295"/>
      <c r="CW64" s="1296"/>
      <c r="CX64" s="1296"/>
      <c r="CY64" s="1296"/>
    </row>
    <row r="65" spans="2:107" x14ac:dyDescent="0.15">
      <c r="B65" s="1288"/>
      <c r="AN65" s="1297" t="s">
        <v>617</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x14ac:dyDescent="0.15">
      <c r="B66" s="1288"/>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x14ac:dyDescent="0.15">
      <c r="B67" s="1288"/>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x14ac:dyDescent="0.15">
      <c r="B68" s="1288"/>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x14ac:dyDescent="0.15">
      <c r="B69" s="1288"/>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x14ac:dyDescent="0.15">
      <c r="B70" s="1288"/>
      <c r="H70" s="1331"/>
      <c r="I70" s="1331"/>
      <c r="J70" s="1332"/>
      <c r="K70" s="1332"/>
      <c r="L70" s="1333"/>
      <c r="M70" s="1332"/>
      <c r="N70" s="1333"/>
      <c r="AN70" s="1306"/>
      <c r="AO70" s="1306"/>
      <c r="AP70" s="1306"/>
      <c r="AZ70" s="1306"/>
      <c r="BA70" s="1306"/>
      <c r="BB70" s="1306"/>
      <c r="BL70" s="1306"/>
      <c r="BM70" s="1306"/>
      <c r="BN70" s="1306"/>
      <c r="BX70" s="1306"/>
      <c r="BY70" s="1306"/>
      <c r="BZ70" s="1306"/>
      <c r="CJ70" s="1306"/>
      <c r="CK70" s="1306"/>
      <c r="CL70" s="1306"/>
      <c r="CV70" s="1306"/>
      <c r="CW70" s="1306"/>
      <c r="CX70" s="1306"/>
    </row>
    <row r="71" spans="2:107" x14ac:dyDescent="0.15">
      <c r="B71" s="1288"/>
      <c r="G71" s="1334"/>
      <c r="I71" s="1335"/>
      <c r="J71" s="1332"/>
      <c r="K71" s="1332"/>
      <c r="L71" s="1333"/>
      <c r="M71" s="1332"/>
      <c r="N71" s="1333"/>
      <c r="AM71" s="1334"/>
      <c r="AN71" s="1281" t="s">
        <v>611</v>
      </c>
    </row>
    <row r="72" spans="2:107" x14ac:dyDescent="0.15">
      <c r="B72" s="1288"/>
      <c r="G72" s="1307"/>
      <c r="H72" s="1307"/>
      <c r="I72" s="1307"/>
      <c r="J72" s="1307"/>
      <c r="K72" s="1308"/>
      <c r="L72" s="1308"/>
      <c r="M72" s="1309"/>
      <c r="N72" s="1309"/>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x14ac:dyDescent="0.15">
      <c r="B73" s="1288"/>
      <c r="G73" s="1314"/>
      <c r="H73" s="1314"/>
      <c r="I73" s="1314"/>
      <c r="J73" s="1314"/>
      <c r="K73" s="1336"/>
      <c r="L73" s="1336"/>
      <c r="M73" s="1336"/>
      <c r="N73" s="1336"/>
      <c r="AM73" s="1306"/>
      <c r="AN73" s="1317" t="s">
        <v>612</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9">
        <v>126.9</v>
      </c>
      <c r="BQ73" s="1319"/>
      <c r="BR73" s="1319"/>
      <c r="BS73" s="1319"/>
      <c r="BT73" s="1319"/>
      <c r="BU73" s="1319"/>
      <c r="BV73" s="1319"/>
      <c r="BW73" s="1319"/>
      <c r="BX73" s="1319">
        <v>136.5</v>
      </c>
      <c r="BY73" s="1319"/>
      <c r="BZ73" s="1319"/>
      <c r="CA73" s="1319"/>
      <c r="CB73" s="1319"/>
      <c r="CC73" s="1319"/>
      <c r="CD73" s="1319"/>
      <c r="CE73" s="1319"/>
      <c r="CF73" s="1319">
        <v>132.19999999999999</v>
      </c>
      <c r="CG73" s="1319"/>
      <c r="CH73" s="1319"/>
      <c r="CI73" s="1319"/>
      <c r="CJ73" s="1319"/>
      <c r="CK73" s="1319"/>
      <c r="CL73" s="1319"/>
      <c r="CM73" s="1319"/>
      <c r="CN73" s="1319">
        <v>138.6</v>
      </c>
      <c r="CO73" s="1319"/>
      <c r="CP73" s="1319"/>
      <c r="CQ73" s="1319"/>
      <c r="CR73" s="1319"/>
      <c r="CS73" s="1319"/>
      <c r="CT73" s="1319"/>
      <c r="CU73" s="1319"/>
      <c r="CV73" s="1319">
        <v>127.7</v>
      </c>
      <c r="CW73" s="1319"/>
      <c r="CX73" s="1319"/>
      <c r="CY73" s="1319"/>
      <c r="CZ73" s="1319"/>
      <c r="DA73" s="1319"/>
      <c r="DB73" s="1319"/>
      <c r="DC73" s="1319"/>
    </row>
    <row r="74" spans="2:107" x14ac:dyDescent="0.15">
      <c r="B74" s="1288"/>
      <c r="G74" s="1314"/>
      <c r="H74" s="1314"/>
      <c r="I74" s="1314"/>
      <c r="J74" s="1314"/>
      <c r="K74" s="1336"/>
      <c r="L74" s="1336"/>
      <c r="M74" s="1336"/>
      <c r="N74" s="1336"/>
      <c r="AM74" s="13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1288"/>
      <c r="G75" s="1314"/>
      <c r="H75" s="1314"/>
      <c r="I75" s="1307"/>
      <c r="J75" s="1307"/>
      <c r="K75" s="1316"/>
      <c r="L75" s="1316"/>
      <c r="M75" s="1316"/>
      <c r="N75" s="1316"/>
      <c r="AM75" s="1306"/>
      <c r="AN75" s="1317"/>
      <c r="AO75" s="1317"/>
      <c r="AP75" s="1317"/>
      <c r="AQ75" s="1317"/>
      <c r="AR75" s="1317"/>
      <c r="AS75" s="1317"/>
      <c r="AT75" s="1317"/>
      <c r="AU75" s="1317"/>
      <c r="AV75" s="1317"/>
      <c r="AW75" s="1317"/>
      <c r="AX75" s="1317"/>
      <c r="AY75" s="1317"/>
      <c r="AZ75" s="1317"/>
      <c r="BA75" s="1317"/>
      <c r="BB75" s="1317" t="s">
        <v>618</v>
      </c>
      <c r="BC75" s="1317"/>
      <c r="BD75" s="1317"/>
      <c r="BE75" s="1317"/>
      <c r="BF75" s="1317"/>
      <c r="BG75" s="1317"/>
      <c r="BH75" s="1317"/>
      <c r="BI75" s="1317"/>
      <c r="BJ75" s="1317"/>
      <c r="BK75" s="1317"/>
      <c r="BL75" s="1317"/>
      <c r="BM75" s="1317"/>
      <c r="BN75" s="1317"/>
      <c r="BO75" s="1317"/>
      <c r="BP75" s="1319">
        <v>13.4</v>
      </c>
      <c r="BQ75" s="1319"/>
      <c r="BR75" s="1319"/>
      <c r="BS75" s="1319"/>
      <c r="BT75" s="1319"/>
      <c r="BU75" s="1319"/>
      <c r="BV75" s="1319"/>
      <c r="BW75" s="1319"/>
      <c r="BX75" s="1319">
        <v>13.4</v>
      </c>
      <c r="BY75" s="1319"/>
      <c r="BZ75" s="1319"/>
      <c r="CA75" s="1319"/>
      <c r="CB75" s="1319"/>
      <c r="CC75" s="1319"/>
      <c r="CD75" s="1319"/>
      <c r="CE75" s="1319"/>
      <c r="CF75" s="1319">
        <v>12.9</v>
      </c>
      <c r="CG75" s="1319"/>
      <c r="CH75" s="1319"/>
      <c r="CI75" s="1319"/>
      <c r="CJ75" s="1319"/>
      <c r="CK75" s="1319"/>
      <c r="CL75" s="1319"/>
      <c r="CM75" s="1319"/>
      <c r="CN75" s="1319">
        <v>14</v>
      </c>
      <c r="CO75" s="1319"/>
      <c r="CP75" s="1319"/>
      <c r="CQ75" s="1319"/>
      <c r="CR75" s="1319"/>
      <c r="CS75" s="1319"/>
      <c r="CT75" s="1319"/>
      <c r="CU75" s="1319"/>
      <c r="CV75" s="1319">
        <v>15</v>
      </c>
      <c r="CW75" s="1319"/>
      <c r="CX75" s="1319"/>
      <c r="CY75" s="1319"/>
      <c r="CZ75" s="1319"/>
      <c r="DA75" s="1319"/>
      <c r="DB75" s="1319"/>
      <c r="DC75" s="1319"/>
    </row>
    <row r="76" spans="2:107" x14ac:dyDescent="0.15">
      <c r="B76" s="1288"/>
      <c r="G76" s="1314"/>
      <c r="H76" s="1314"/>
      <c r="I76" s="1307"/>
      <c r="J76" s="1307"/>
      <c r="K76" s="1316"/>
      <c r="L76" s="1316"/>
      <c r="M76" s="1316"/>
      <c r="N76" s="1316"/>
      <c r="AM76" s="13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1288"/>
      <c r="G77" s="1307"/>
      <c r="H77" s="1307"/>
      <c r="I77" s="1307"/>
      <c r="J77" s="1307"/>
      <c r="K77" s="1336"/>
      <c r="L77" s="1336"/>
      <c r="M77" s="1336"/>
      <c r="N77" s="1336"/>
      <c r="AN77" s="1313" t="s">
        <v>615</v>
      </c>
      <c r="AO77" s="1313"/>
      <c r="AP77" s="1313"/>
      <c r="AQ77" s="1313"/>
      <c r="AR77" s="1313"/>
      <c r="AS77" s="1313"/>
      <c r="AT77" s="1313"/>
      <c r="AU77" s="1313"/>
      <c r="AV77" s="1313"/>
      <c r="AW77" s="1313"/>
      <c r="AX77" s="1313"/>
      <c r="AY77" s="1313"/>
      <c r="AZ77" s="1313"/>
      <c r="BA77" s="1313"/>
      <c r="BB77" s="1317" t="s">
        <v>613</v>
      </c>
      <c r="BC77" s="1317"/>
      <c r="BD77" s="1317"/>
      <c r="BE77" s="1317"/>
      <c r="BF77" s="1317"/>
      <c r="BG77" s="1317"/>
      <c r="BH77" s="1317"/>
      <c r="BI77" s="1317"/>
      <c r="BJ77" s="1317"/>
      <c r="BK77" s="1317"/>
      <c r="BL77" s="1317"/>
      <c r="BM77" s="1317"/>
      <c r="BN77" s="1317"/>
      <c r="BO77" s="1317"/>
      <c r="BP77" s="1319">
        <v>27</v>
      </c>
      <c r="BQ77" s="1319"/>
      <c r="BR77" s="1319"/>
      <c r="BS77" s="1319"/>
      <c r="BT77" s="1319"/>
      <c r="BU77" s="1319"/>
      <c r="BV77" s="1319"/>
      <c r="BW77" s="1319"/>
      <c r="BX77" s="1319">
        <v>25.4</v>
      </c>
      <c r="BY77" s="1319"/>
      <c r="BZ77" s="1319"/>
      <c r="CA77" s="1319"/>
      <c r="CB77" s="1319"/>
      <c r="CC77" s="1319"/>
      <c r="CD77" s="1319"/>
      <c r="CE77" s="1319"/>
      <c r="CF77" s="1319">
        <v>23.4</v>
      </c>
      <c r="CG77" s="1319"/>
      <c r="CH77" s="1319"/>
      <c r="CI77" s="1319"/>
      <c r="CJ77" s="1319"/>
      <c r="CK77" s="1319"/>
      <c r="CL77" s="1319"/>
      <c r="CM77" s="1319"/>
      <c r="CN77" s="1319">
        <v>7.7</v>
      </c>
      <c r="CO77" s="1319"/>
      <c r="CP77" s="1319"/>
      <c r="CQ77" s="1319"/>
      <c r="CR77" s="1319"/>
      <c r="CS77" s="1319"/>
      <c r="CT77" s="1319"/>
      <c r="CU77" s="1319"/>
      <c r="CV77" s="1319">
        <v>3.2</v>
      </c>
      <c r="CW77" s="1319"/>
      <c r="CX77" s="1319"/>
      <c r="CY77" s="1319"/>
      <c r="CZ77" s="1319"/>
      <c r="DA77" s="1319"/>
      <c r="DB77" s="1319"/>
      <c r="DC77" s="1319"/>
    </row>
    <row r="78" spans="2:107" x14ac:dyDescent="0.15">
      <c r="B78" s="1288"/>
      <c r="G78" s="1307"/>
      <c r="H78" s="1307"/>
      <c r="I78" s="1307"/>
      <c r="J78" s="1307"/>
      <c r="K78" s="1336"/>
      <c r="L78" s="1336"/>
      <c r="M78" s="1336"/>
      <c r="N78" s="1336"/>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1288"/>
      <c r="G79" s="1307"/>
      <c r="H79" s="1307"/>
      <c r="I79" s="1321"/>
      <c r="J79" s="1321"/>
      <c r="K79" s="1337"/>
      <c r="L79" s="1337"/>
      <c r="M79" s="1337"/>
      <c r="N79" s="1337"/>
      <c r="AN79" s="1313"/>
      <c r="AO79" s="1313"/>
      <c r="AP79" s="1313"/>
      <c r="AQ79" s="1313"/>
      <c r="AR79" s="1313"/>
      <c r="AS79" s="1313"/>
      <c r="AT79" s="1313"/>
      <c r="AU79" s="1313"/>
      <c r="AV79" s="1313"/>
      <c r="AW79" s="1313"/>
      <c r="AX79" s="1313"/>
      <c r="AY79" s="1313"/>
      <c r="AZ79" s="1313"/>
      <c r="BA79" s="1313"/>
      <c r="BB79" s="1317" t="s">
        <v>618</v>
      </c>
      <c r="BC79" s="1317"/>
      <c r="BD79" s="1317"/>
      <c r="BE79" s="1317"/>
      <c r="BF79" s="1317"/>
      <c r="BG79" s="1317"/>
      <c r="BH79" s="1317"/>
      <c r="BI79" s="1317"/>
      <c r="BJ79" s="1317"/>
      <c r="BK79" s="1317"/>
      <c r="BL79" s="1317"/>
      <c r="BM79" s="1317"/>
      <c r="BN79" s="1317"/>
      <c r="BO79" s="1317"/>
      <c r="BP79" s="1319">
        <v>8.6999999999999993</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8.6</v>
      </c>
      <c r="CO79" s="1319"/>
      <c r="CP79" s="1319"/>
      <c r="CQ79" s="1319"/>
      <c r="CR79" s="1319"/>
      <c r="CS79" s="1319"/>
      <c r="CT79" s="1319"/>
      <c r="CU79" s="1319"/>
      <c r="CV79" s="1319">
        <v>8.8000000000000007</v>
      </c>
      <c r="CW79" s="1319"/>
      <c r="CX79" s="1319"/>
      <c r="CY79" s="1319"/>
      <c r="CZ79" s="1319"/>
      <c r="DA79" s="1319"/>
      <c r="DB79" s="1319"/>
      <c r="DC79" s="1319"/>
    </row>
    <row r="80" spans="2:107" x14ac:dyDescent="0.15">
      <c r="B80" s="1288"/>
      <c r="G80" s="1307"/>
      <c r="H80" s="1307"/>
      <c r="I80" s="1321"/>
      <c r="J80" s="1321"/>
      <c r="K80" s="1337"/>
      <c r="L80" s="1337"/>
      <c r="M80" s="1337"/>
      <c r="N80" s="1337"/>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1288"/>
    </row>
    <row r="82" spans="2:109" ht="17.25" x14ac:dyDescent="0.15">
      <c r="B82" s="1288"/>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90"/>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c r="DB83" s="1291"/>
      <c r="DC83" s="1291"/>
      <c r="DD83" s="1292"/>
    </row>
    <row r="84" spans="2:109" x14ac:dyDescent="0.15">
      <c r="DD84" s="1281"/>
      <c r="DE84" s="1281"/>
    </row>
    <row r="85" spans="2:109" x14ac:dyDescent="0.15">
      <c r="DD85" s="1281"/>
      <c r="DE85" s="1281"/>
    </row>
    <row r="86" spans="2:109" hidden="1" x14ac:dyDescent="0.15">
      <c r="DD86" s="1281"/>
      <c r="DE86" s="1281"/>
    </row>
    <row r="87" spans="2:109" hidden="1" x14ac:dyDescent="0.15">
      <c r="K87" s="1339"/>
      <c r="AQ87" s="1339"/>
      <c r="BC87" s="1339"/>
      <c r="BO87" s="1339"/>
      <c r="CA87" s="1339"/>
      <c r="CM87" s="1339"/>
      <c r="CY87" s="1339"/>
      <c r="DD87" s="1281"/>
      <c r="DE87" s="1281"/>
    </row>
    <row r="88" spans="2:109" hidden="1" x14ac:dyDescent="0.15">
      <c r="DD88" s="1281"/>
      <c r="DE88" s="1281"/>
    </row>
    <row r="89" spans="2:109" hidden="1" x14ac:dyDescent="0.15">
      <c r="DD89" s="1281"/>
      <c r="DE89" s="1281"/>
    </row>
    <row r="90" spans="2:109" hidden="1" x14ac:dyDescent="0.15">
      <c r="DD90" s="1281"/>
      <c r="DE90" s="1281"/>
    </row>
    <row r="91" spans="2:109" hidden="1" x14ac:dyDescent="0.15">
      <c r="DD91" s="1281"/>
      <c r="DE91" s="1281"/>
    </row>
    <row r="92" spans="2:109" ht="13.5" hidden="1" customHeight="1" x14ac:dyDescent="0.15">
      <c r="DD92" s="1281"/>
      <c r="DE92" s="1281"/>
    </row>
    <row r="93" spans="2:109" ht="13.5" hidden="1" customHeight="1" x14ac:dyDescent="0.15">
      <c r="DD93" s="1281"/>
      <c r="DE93" s="1281"/>
    </row>
    <row r="94" spans="2:109" ht="13.5" hidden="1" customHeight="1" x14ac:dyDescent="0.15">
      <c r="DD94" s="1281"/>
      <c r="DE94" s="1281"/>
    </row>
    <row r="95" spans="2:109" ht="13.5" hidden="1" customHeight="1" x14ac:dyDescent="0.15">
      <c r="DD95" s="1281"/>
      <c r="DE95" s="1281"/>
    </row>
    <row r="96" spans="2:109" ht="13.5" hidden="1" customHeight="1" x14ac:dyDescent="0.15">
      <c r="DD96" s="1281"/>
      <c r="DE96" s="1281"/>
    </row>
    <row r="97" s="1281" customFormat="1" ht="13.5" hidden="1" customHeight="1" x14ac:dyDescent="0.15"/>
    <row r="98" s="1281" customFormat="1" ht="13.5" hidden="1" customHeight="1" x14ac:dyDescent="0.15"/>
    <row r="99" s="1281" customFormat="1" ht="13.5" hidden="1" customHeight="1" x14ac:dyDescent="0.15"/>
    <row r="100" s="1281" customFormat="1" ht="13.5" hidden="1" customHeight="1" x14ac:dyDescent="0.15"/>
    <row r="101" s="1281" customFormat="1" ht="13.5" hidden="1" customHeight="1" x14ac:dyDescent="0.15"/>
    <row r="102" s="1281" customFormat="1" ht="13.5" hidden="1" customHeight="1" x14ac:dyDescent="0.15"/>
    <row r="103" s="1281" customFormat="1" ht="13.5" hidden="1" customHeight="1" x14ac:dyDescent="0.15"/>
    <row r="104" s="1281" customFormat="1" ht="13.5" hidden="1" customHeight="1" x14ac:dyDescent="0.15"/>
    <row r="105" s="1281" customFormat="1" ht="13.5" hidden="1" customHeight="1" x14ac:dyDescent="0.15"/>
    <row r="106" s="1281" customFormat="1" ht="13.5" hidden="1" customHeight="1" x14ac:dyDescent="0.15"/>
    <row r="107" s="1281" customFormat="1" ht="13.5" hidden="1" customHeight="1" x14ac:dyDescent="0.15"/>
    <row r="108" s="1281" customFormat="1" ht="13.5" hidden="1" customHeight="1" x14ac:dyDescent="0.15"/>
    <row r="109" s="1281" customFormat="1" ht="13.5" hidden="1" customHeight="1" x14ac:dyDescent="0.15"/>
    <row r="110" s="1281" customFormat="1" ht="13.5" hidden="1" customHeight="1" x14ac:dyDescent="0.15"/>
    <row r="111" s="1281" customFormat="1" ht="13.5" hidden="1" customHeight="1" x14ac:dyDescent="0.15"/>
    <row r="112" s="1281" customFormat="1" ht="13.5" hidden="1" customHeight="1" x14ac:dyDescent="0.15"/>
    <row r="113" s="1281" customFormat="1" ht="13.5" hidden="1" customHeight="1" x14ac:dyDescent="0.15"/>
    <row r="114" s="1281" customFormat="1" ht="13.5" hidden="1" customHeight="1" x14ac:dyDescent="0.15"/>
    <row r="115" s="1281" customFormat="1" ht="13.5" hidden="1" customHeight="1" x14ac:dyDescent="0.15"/>
    <row r="116" s="1281" customFormat="1" ht="13.5" hidden="1" customHeight="1" x14ac:dyDescent="0.15"/>
    <row r="117" s="1281" customFormat="1" ht="13.5" hidden="1" customHeight="1" x14ac:dyDescent="0.15"/>
    <row r="118" s="1281" customFormat="1" ht="13.5" hidden="1" customHeight="1" x14ac:dyDescent="0.15"/>
    <row r="119" s="1281" customFormat="1" ht="13.5" hidden="1" customHeight="1" x14ac:dyDescent="0.15"/>
    <row r="120" s="1281" customFormat="1" ht="13.5" hidden="1" customHeight="1" x14ac:dyDescent="0.15"/>
    <row r="121" s="1281" customFormat="1" ht="13.5" hidden="1" customHeight="1" x14ac:dyDescent="0.15"/>
    <row r="122" s="1281" customFormat="1" ht="13.5" hidden="1" customHeight="1" x14ac:dyDescent="0.15"/>
    <row r="123" s="1281" customFormat="1" ht="13.5" hidden="1" customHeight="1" x14ac:dyDescent="0.15"/>
    <row r="124" s="1281" customFormat="1" ht="13.5" hidden="1" customHeight="1" x14ac:dyDescent="0.15"/>
    <row r="125" s="1281" customFormat="1" ht="13.5" hidden="1" customHeight="1" x14ac:dyDescent="0.15"/>
    <row r="126" s="1281" customFormat="1" ht="13.5" hidden="1" customHeight="1" x14ac:dyDescent="0.15"/>
    <row r="127" s="1281" customFormat="1" ht="13.5" hidden="1" customHeight="1" x14ac:dyDescent="0.15"/>
    <row r="128" s="1281" customFormat="1" ht="13.5" hidden="1" customHeight="1" x14ac:dyDescent="0.15"/>
    <row r="129" s="1281" customFormat="1" ht="13.5" hidden="1" customHeight="1" x14ac:dyDescent="0.15"/>
    <row r="130" s="1281" customFormat="1" ht="13.5" hidden="1" customHeight="1" x14ac:dyDescent="0.15"/>
    <row r="131" s="1281" customFormat="1" ht="13.5" hidden="1" customHeight="1" x14ac:dyDescent="0.15"/>
    <row r="132" s="1281" customFormat="1" ht="13.5" hidden="1" customHeight="1" x14ac:dyDescent="0.15"/>
    <row r="133" s="1281" customFormat="1" ht="13.5" hidden="1" customHeight="1" x14ac:dyDescent="0.15"/>
    <row r="134" s="1281" customFormat="1" ht="13.5" hidden="1" customHeight="1" x14ac:dyDescent="0.15"/>
    <row r="135" s="1281" customFormat="1" ht="13.5" hidden="1" customHeight="1" x14ac:dyDescent="0.15"/>
    <row r="136" s="1281" customFormat="1" ht="13.5" hidden="1" customHeight="1" x14ac:dyDescent="0.15"/>
    <row r="137" s="1281" customFormat="1" ht="13.5" hidden="1" customHeight="1" x14ac:dyDescent="0.15"/>
    <row r="138" s="1281" customFormat="1" ht="13.5" hidden="1" customHeight="1" x14ac:dyDescent="0.15"/>
    <row r="139" s="1281" customFormat="1" ht="13.5" hidden="1" customHeight="1" x14ac:dyDescent="0.15"/>
    <row r="140" s="1281" customFormat="1" ht="13.5" hidden="1" customHeight="1" x14ac:dyDescent="0.15"/>
    <row r="141" s="1281" customFormat="1" ht="13.5" hidden="1" customHeight="1" x14ac:dyDescent="0.15"/>
    <row r="142" s="1281" customFormat="1" ht="13.5" hidden="1" customHeight="1" x14ac:dyDescent="0.15"/>
    <row r="143" s="1281" customFormat="1" ht="13.5" hidden="1" customHeight="1" x14ac:dyDescent="0.15"/>
    <row r="144" s="1281" customFormat="1" ht="13.5" hidden="1" customHeight="1" x14ac:dyDescent="0.15"/>
    <row r="145" s="1281" customFormat="1" ht="13.5" hidden="1" customHeight="1" x14ac:dyDescent="0.15"/>
    <row r="146" s="1281" customFormat="1" ht="13.5" hidden="1" customHeight="1" x14ac:dyDescent="0.15"/>
    <row r="147" s="1281" customFormat="1" ht="13.5" hidden="1" customHeight="1" x14ac:dyDescent="0.15"/>
    <row r="148" s="1281" customFormat="1" ht="13.5" hidden="1" customHeight="1" x14ac:dyDescent="0.15"/>
    <row r="149" s="1281" customFormat="1" ht="13.5" hidden="1" customHeight="1" x14ac:dyDescent="0.15"/>
    <row r="150" s="1281" customFormat="1" ht="13.5" hidden="1" customHeight="1" x14ac:dyDescent="0.15"/>
    <row r="151" s="1281" customFormat="1" ht="13.5" hidden="1" customHeight="1" x14ac:dyDescent="0.15"/>
    <row r="152" s="1281" customFormat="1" ht="13.5" hidden="1" customHeight="1" x14ac:dyDescent="0.15"/>
    <row r="153" s="1281" customFormat="1" ht="13.5" hidden="1" customHeight="1" x14ac:dyDescent="0.15"/>
    <row r="154" s="1281" customFormat="1" ht="13.5" hidden="1" customHeight="1" x14ac:dyDescent="0.15"/>
    <row r="155" s="1281" customFormat="1" ht="13.5" hidden="1" customHeight="1" x14ac:dyDescent="0.15"/>
    <row r="156" s="1281" customFormat="1" ht="13.5" hidden="1" customHeight="1" x14ac:dyDescent="0.15"/>
    <row r="157" s="1281" customFormat="1" ht="13.5" hidden="1" customHeight="1" x14ac:dyDescent="0.15"/>
    <row r="158" s="1281" customFormat="1" ht="13.5" hidden="1" customHeight="1" x14ac:dyDescent="0.15"/>
    <row r="159" s="1281" customFormat="1" ht="13.5" hidden="1" customHeight="1" x14ac:dyDescent="0.15"/>
    <row r="160" s="1281" customFormat="1" ht="13.5" hidden="1" customHeight="1" x14ac:dyDescent="0.15"/>
  </sheetData>
  <sheetProtection algorithmName="SHA-512" hashValue="l8/UXoSEIqQU9B2NjrQ1m0koxFJLBwOi4w54A4erW7FeWXViayu24qiD7XDg6z2LvOwoxdFYzeBOg5J4Xc5+eA==" saltValue="95db//6nAEgD3+bn8O1m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BBA3-E91F-47D5-8921-D88007DD3E5F}">
  <sheetPr>
    <pageSetUpPr fitToPage="1"/>
  </sheetPr>
  <dimension ref="A1:DR125"/>
  <sheetViews>
    <sheetView showGridLines="0" zoomScale="85" zoomScaleNormal="85" zoomScaleSheetLayoutView="70" workbookViewId="0">
      <selection activeCell="AR83" sqref="AR83:XFD8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508</v>
      </c>
    </row>
  </sheetData>
  <sheetProtection algorithmName="SHA-512" hashValue="qgEctOYtStP/wx66ADvIJOwHuSZ6q6ONGCpcTPixHUcwFJ7CDAHOCS95GoO4MMPz7n0HXauffJxQ5vuk8MpAqg==" saltValue="S3SLG9CVFmhuxJZ+Da99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F306-4AE7-4CCD-B365-E8EBCBCC98D5}">
  <sheetPr>
    <pageSetUpPr fitToPage="1"/>
  </sheetPr>
  <dimension ref="A1:DR125"/>
  <sheetViews>
    <sheetView showGridLines="0" topLeftCell="A98" zoomScaleNormal="100" zoomScaleSheetLayoutView="55" workbookViewId="0">
      <selection activeCell="AR83" sqref="AR83:XFD8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508</v>
      </c>
    </row>
  </sheetData>
  <sheetProtection algorithmName="SHA-512" hashValue="XWg6bu5PZNZ84rzg6GAHSTTco4ac5o7ER/ywtWsxV+VrJ+Ws3kM6UPusKFH01qLujNK3nZTuLan47MlDeDsjTA==" saltValue="Fs6inMkQVWPTXBFyf9DZ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559</v>
      </c>
      <c r="G2" s="155"/>
      <c r="H2" s="156"/>
    </row>
    <row r="3" spans="1:8" x14ac:dyDescent="0.15">
      <c r="A3" s="152" t="s">
        <v>552</v>
      </c>
      <c r="B3" s="157"/>
      <c r="C3" s="158"/>
      <c r="D3" s="159">
        <v>174817</v>
      </c>
      <c r="E3" s="160"/>
      <c r="F3" s="161">
        <v>109920</v>
      </c>
      <c r="G3" s="162"/>
      <c r="H3" s="163"/>
    </row>
    <row r="4" spans="1:8" x14ac:dyDescent="0.15">
      <c r="A4" s="164"/>
      <c r="B4" s="165"/>
      <c r="C4" s="166"/>
      <c r="D4" s="167">
        <v>99243</v>
      </c>
      <c r="E4" s="168"/>
      <c r="F4" s="169">
        <v>62739</v>
      </c>
      <c r="G4" s="170"/>
      <c r="H4" s="171"/>
    </row>
    <row r="5" spans="1:8" x14ac:dyDescent="0.15">
      <c r="A5" s="152" t="s">
        <v>554</v>
      </c>
      <c r="B5" s="157"/>
      <c r="C5" s="158"/>
      <c r="D5" s="159">
        <v>161917</v>
      </c>
      <c r="E5" s="160"/>
      <c r="F5" s="161">
        <v>119882</v>
      </c>
      <c r="G5" s="162"/>
      <c r="H5" s="163"/>
    </row>
    <row r="6" spans="1:8" x14ac:dyDescent="0.15">
      <c r="A6" s="164"/>
      <c r="B6" s="165"/>
      <c r="C6" s="166"/>
      <c r="D6" s="167">
        <v>48177</v>
      </c>
      <c r="E6" s="168"/>
      <c r="F6" s="169">
        <v>66481</v>
      </c>
      <c r="G6" s="170"/>
      <c r="H6" s="171"/>
    </row>
    <row r="7" spans="1:8" x14ac:dyDescent="0.15">
      <c r="A7" s="152" t="s">
        <v>555</v>
      </c>
      <c r="B7" s="157"/>
      <c r="C7" s="158"/>
      <c r="D7" s="159">
        <v>151846</v>
      </c>
      <c r="E7" s="160"/>
      <c r="F7" s="161">
        <v>116162</v>
      </c>
      <c r="G7" s="162"/>
      <c r="H7" s="163"/>
    </row>
    <row r="8" spans="1:8" x14ac:dyDescent="0.15">
      <c r="A8" s="164"/>
      <c r="B8" s="165"/>
      <c r="C8" s="166"/>
      <c r="D8" s="167">
        <v>54591</v>
      </c>
      <c r="E8" s="168"/>
      <c r="F8" s="169">
        <v>61562</v>
      </c>
      <c r="G8" s="170"/>
      <c r="H8" s="171"/>
    </row>
    <row r="9" spans="1:8" x14ac:dyDescent="0.15">
      <c r="A9" s="152" t="s">
        <v>556</v>
      </c>
      <c r="B9" s="157"/>
      <c r="C9" s="158"/>
      <c r="D9" s="159">
        <v>152928</v>
      </c>
      <c r="E9" s="160"/>
      <c r="F9" s="161">
        <v>121449</v>
      </c>
      <c r="G9" s="162"/>
      <c r="H9" s="163"/>
    </row>
    <row r="10" spans="1:8" x14ac:dyDescent="0.15">
      <c r="A10" s="164"/>
      <c r="B10" s="165"/>
      <c r="C10" s="166"/>
      <c r="D10" s="167">
        <v>52261</v>
      </c>
      <c r="E10" s="168"/>
      <c r="F10" s="169">
        <v>62922</v>
      </c>
      <c r="G10" s="170"/>
      <c r="H10" s="171"/>
    </row>
    <row r="11" spans="1:8" x14ac:dyDescent="0.15">
      <c r="A11" s="152" t="s">
        <v>557</v>
      </c>
      <c r="B11" s="157"/>
      <c r="C11" s="158"/>
      <c r="D11" s="159">
        <v>124297</v>
      </c>
      <c r="E11" s="160"/>
      <c r="F11" s="161">
        <v>145139</v>
      </c>
      <c r="G11" s="162"/>
      <c r="H11" s="163"/>
    </row>
    <row r="12" spans="1:8" x14ac:dyDescent="0.15">
      <c r="A12" s="164"/>
      <c r="B12" s="165"/>
      <c r="C12" s="172"/>
      <c r="D12" s="167">
        <v>52025</v>
      </c>
      <c r="E12" s="168"/>
      <c r="F12" s="169">
        <v>83762</v>
      </c>
      <c r="G12" s="170"/>
      <c r="H12" s="171"/>
    </row>
    <row r="13" spans="1:8" x14ac:dyDescent="0.15">
      <c r="A13" s="152"/>
      <c r="B13" s="157"/>
      <c r="C13" s="173"/>
      <c r="D13" s="174">
        <v>153161</v>
      </c>
      <c r="E13" s="175"/>
      <c r="F13" s="176">
        <v>122510</v>
      </c>
      <c r="G13" s="177"/>
      <c r="H13" s="163"/>
    </row>
    <row r="14" spans="1:8" x14ac:dyDescent="0.15">
      <c r="A14" s="164"/>
      <c r="B14" s="165"/>
      <c r="C14" s="166"/>
      <c r="D14" s="167">
        <v>61259</v>
      </c>
      <c r="E14" s="168"/>
      <c r="F14" s="169">
        <v>67493</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2</v>
      </c>
      <c r="C19" s="178">
        <f>ROUND(VALUE(SUBSTITUTE(実質収支比率等に係る経年分析!G$48,"▲","-")),2)</f>
        <v>2.0699999999999998</v>
      </c>
      <c r="D19" s="178">
        <f>ROUND(VALUE(SUBSTITUTE(実質収支比率等に係る経年分析!H$48,"▲","-")),2)</f>
        <v>2.0299999999999998</v>
      </c>
      <c r="E19" s="178">
        <f>ROUND(VALUE(SUBSTITUTE(実質収支比率等に係る経年分析!I$48,"▲","-")),2)</f>
        <v>2.12</v>
      </c>
      <c r="F19" s="178">
        <f>ROUND(VALUE(SUBSTITUTE(実質収支比率等に係る経年分析!J$48,"▲","-")),2)</f>
        <v>2.2200000000000002</v>
      </c>
    </row>
    <row r="20" spans="1:11" x14ac:dyDescent="0.15">
      <c r="A20" s="178" t="s">
        <v>55</v>
      </c>
      <c r="B20" s="178">
        <f>ROUND(VALUE(SUBSTITUTE(実質収支比率等に係る経年分析!F$47,"▲","-")),2)</f>
        <v>8.0399999999999991</v>
      </c>
      <c r="C20" s="178">
        <f>ROUND(VALUE(SUBSTITUTE(実質収支比率等に係る経年分析!G$47,"▲","-")),2)</f>
        <v>3.55</v>
      </c>
      <c r="D20" s="178">
        <f>ROUND(VALUE(SUBSTITUTE(実質収支比率等に係る経年分析!H$47,"▲","-")),2)</f>
        <v>3.45</v>
      </c>
      <c r="E20" s="178">
        <f>ROUND(VALUE(SUBSTITUTE(実質収支比率等に係る経年分析!I$47,"▲","-")),2)</f>
        <v>3.39</v>
      </c>
      <c r="F20" s="178">
        <f>ROUND(VALUE(SUBSTITUTE(実質収支比率等に係る経年分析!J$47,"▲","-")),2)</f>
        <v>2.99</v>
      </c>
    </row>
    <row r="21" spans="1:11" x14ac:dyDescent="0.15">
      <c r="A21" s="178" t="s">
        <v>56</v>
      </c>
      <c r="B21" s="178">
        <f>IF(ISNUMBER(VALUE(SUBSTITUTE(実質収支比率等に係る経年分析!F$49,"▲","-"))),ROUND(VALUE(SUBSTITUTE(実質収支比率等に係る経年分析!F$49,"▲","-")),2),NA())</f>
        <v>-2.13</v>
      </c>
      <c r="C21" s="178">
        <f>IF(ISNUMBER(VALUE(SUBSTITUTE(実質収支比率等に係る経年分析!G$49,"▲","-"))),ROUND(VALUE(SUBSTITUTE(実質収支比率等に係る経年分析!G$49,"▲","-")),2),NA())</f>
        <v>-4.71</v>
      </c>
      <c r="D21" s="178">
        <f>IF(ISNUMBER(VALUE(SUBSTITUTE(実質収支比率等に係る経年分析!H$49,"▲","-"))),ROUND(VALUE(SUBSTITUTE(実質収支比率等に係る経年分析!H$49,"▲","-")),2),NA())</f>
        <v>-0.2</v>
      </c>
      <c r="E21" s="178">
        <f>IF(ISNUMBER(VALUE(SUBSTITUTE(実質収支比率等に係る経年分析!I$49,"▲","-"))),ROUND(VALUE(SUBSTITUTE(実質収支比率等に係る経年分析!I$49,"▲","-")),2),NA())</f>
        <v>0.12</v>
      </c>
      <c r="F21" s="178">
        <f>IF(ISNUMBER(VALUE(SUBSTITUTE(実質収支比率等に係る経年分析!J$49,"▲","-"))),ROUND(VALUE(SUBSTITUTE(実質収支比率等に係る経年分析!J$49,"▲","-")),2),NA())</f>
        <v>-0.34</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温泉事業特別会計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7.0000000000000007E-2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0.08</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0.14000000000000001</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0.22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0.53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0.56999999999999995</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1.87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1.94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2.0699999999999998</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2.5299999999999998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2.71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3.36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3.37</v>
      </c>
    </row>
    <row r="36" spans="1:16" x14ac:dyDescent="0.15">
      <c r="A36" s="179" t="str">
        <f>IF(連結実質赤字比率に係る赤字・黒字の構成分析!C$34="",NA(),連結実質赤字比率に係る赤字・黒字の構成分析!C$34)</f>
        <v>国民健康保険特別会計</v>
      </c>
      <c r="B36" s="179">
        <f>IF(ROUND(VALUE(SUBSTITUTE(連結実質赤字比率に係る赤字・黒字の構成分析!F$34,"▲", "-")), 2) &lt; 0, ABS(ROUND(VALUE(SUBSTITUTE(連結実質赤字比率に係る赤字・黒字の構成分析!F$34,"▲", "-")), 2)), NA())</f>
        <v>1.19</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1.45</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2</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1.06</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0.67</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869</v>
      </c>
      <c r="E42" s="180"/>
      <c r="F42" s="180"/>
      <c r="G42" s="180">
        <f>'実質公債費比率（分子）の構造'!L$52</f>
        <v>897</v>
      </c>
      <c r="H42" s="180"/>
      <c r="I42" s="180"/>
      <c r="J42" s="180">
        <f>'実質公債費比率（分子）の構造'!M$52</f>
        <v>898</v>
      </c>
      <c r="K42" s="180"/>
      <c r="L42" s="180"/>
      <c r="M42" s="180">
        <f>'実質公債費比率（分子）の構造'!N$52</f>
        <v>1055</v>
      </c>
      <c r="N42" s="180"/>
      <c r="O42" s="180"/>
      <c r="P42" s="180">
        <f>'実質公債費比率（分子）の構造'!O$52</f>
        <v>1037</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174</v>
      </c>
      <c r="C44" s="180"/>
      <c r="D44" s="180"/>
      <c r="E44" s="180">
        <f>'実質公債費比率（分子）の構造'!L$50</f>
        <v>176</v>
      </c>
      <c r="F44" s="180"/>
      <c r="G44" s="180"/>
      <c r="H44" s="180">
        <f>'実質公債費比率（分子）の構造'!M$50</f>
        <v>132</v>
      </c>
      <c r="I44" s="180"/>
      <c r="J44" s="180"/>
      <c r="K44" s="180">
        <f>'実質公債費比率（分子）の構造'!N$50</f>
        <v>127</v>
      </c>
      <c r="L44" s="180"/>
      <c r="M44" s="180"/>
      <c r="N44" s="180">
        <f>'実質公債費比率（分子）の構造'!O$50</f>
        <v>139</v>
      </c>
      <c r="O44" s="180"/>
      <c r="P44" s="180"/>
    </row>
    <row r="45" spans="1:16" x14ac:dyDescent="0.15">
      <c r="A45" s="180" t="s">
        <v>66</v>
      </c>
      <c r="B45" s="180">
        <f>'実質公債費比率（分子）の構造'!K$49</f>
        <v>10</v>
      </c>
      <c r="C45" s="180"/>
      <c r="D45" s="180"/>
      <c r="E45" s="180">
        <f>'実質公債費比率（分子）の構造'!L$49</f>
        <v>10</v>
      </c>
      <c r="F45" s="180"/>
      <c r="G45" s="180"/>
      <c r="H45" s="180">
        <f>'実質公債費比率（分子）の構造'!M$49</f>
        <v>13</v>
      </c>
      <c r="I45" s="180"/>
      <c r="J45" s="180"/>
      <c r="K45" s="180">
        <f>'実質公債費比率（分子）の構造'!N$49</f>
        <v>10</v>
      </c>
      <c r="L45" s="180"/>
      <c r="M45" s="180"/>
      <c r="N45" s="180">
        <f>'実質公債費比率（分子）の構造'!O$49</f>
        <v>11</v>
      </c>
      <c r="O45" s="180"/>
      <c r="P45" s="180"/>
    </row>
    <row r="46" spans="1:16" x14ac:dyDescent="0.15">
      <c r="A46" s="180" t="s">
        <v>67</v>
      </c>
      <c r="B46" s="180">
        <f>'実質公債費比率（分子）の構造'!K$48</f>
        <v>201</v>
      </c>
      <c r="C46" s="180"/>
      <c r="D46" s="180"/>
      <c r="E46" s="180">
        <f>'実質公債費比率（分子）の構造'!L$48</f>
        <v>190</v>
      </c>
      <c r="F46" s="180"/>
      <c r="G46" s="180"/>
      <c r="H46" s="180">
        <f>'実質公債費比率（分子）の構造'!M$48</f>
        <v>185</v>
      </c>
      <c r="I46" s="180"/>
      <c r="J46" s="180"/>
      <c r="K46" s="180">
        <f>'実質公債費比率（分子）の構造'!N$48</f>
        <v>176</v>
      </c>
      <c r="L46" s="180"/>
      <c r="M46" s="180"/>
      <c r="N46" s="180">
        <f>'実質公債費比率（分子）の構造'!O$48</f>
        <v>170</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976</v>
      </c>
      <c r="C49" s="180"/>
      <c r="D49" s="180"/>
      <c r="E49" s="180">
        <f>'実質公債費比率（分子）の構造'!L$45</f>
        <v>1042</v>
      </c>
      <c r="F49" s="180"/>
      <c r="G49" s="180"/>
      <c r="H49" s="180">
        <f>'実質公債費比率（分子）の構造'!M$45</f>
        <v>1058</v>
      </c>
      <c r="I49" s="180"/>
      <c r="J49" s="180"/>
      <c r="K49" s="180">
        <f>'実質公債費比率（分子）の構造'!N$45</f>
        <v>1320</v>
      </c>
      <c r="L49" s="180"/>
      <c r="M49" s="180"/>
      <c r="N49" s="180">
        <f>'実質公債費比率（分子）の構造'!O$45</f>
        <v>1328</v>
      </c>
      <c r="O49" s="180"/>
      <c r="P49" s="180"/>
    </row>
    <row r="50" spans="1:16" x14ac:dyDescent="0.15">
      <c r="A50" s="180" t="s">
        <v>71</v>
      </c>
      <c r="B50" s="180" t="e">
        <f>NA()</f>
        <v>#N/A</v>
      </c>
      <c r="C50" s="180">
        <f>IF(ISNUMBER('実質公債費比率（分子）の構造'!K$53),'実質公債費比率（分子）の構造'!K$53,NA())</f>
        <v>492</v>
      </c>
      <c r="D50" s="180" t="e">
        <f>NA()</f>
        <v>#N/A</v>
      </c>
      <c r="E50" s="180" t="e">
        <f>NA()</f>
        <v>#N/A</v>
      </c>
      <c r="F50" s="180">
        <f>IF(ISNUMBER('実質公債費比率（分子）の構造'!L$53),'実質公債費比率（分子）の構造'!L$53,NA())</f>
        <v>521</v>
      </c>
      <c r="G50" s="180" t="e">
        <f>NA()</f>
        <v>#N/A</v>
      </c>
      <c r="H50" s="180" t="e">
        <f>NA()</f>
        <v>#N/A</v>
      </c>
      <c r="I50" s="180">
        <f>IF(ISNUMBER('実質公債費比率（分子）の構造'!M$53),'実質公債費比率（分子）の構造'!M$53,NA())</f>
        <v>490</v>
      </c>
      <c r="J50" s="180" t="e">
        <f>NA()</f>
        <v>#N/A</v>
      </c>
      <c r="K50" s="180" t="e">
        <f>NA()</f>
        <v>#N/A</v>
      </c>
      <c r="L50" s="180">
        <f>IF(ISNUMBER('実質公債費比率（分子）の構造'!N$53),'実質公債費比率（分子）の構造'!N$53,NA())</f>
        <v>578</v>
      </c>
      <c r="M50" s="180" t="e">
        <f>NA()</f>
        <v>#N/A</v>
      </c>
      <c r="N50" s="180" t="e">
        <f>NA()</f>
        <v>#N/A</v>
      </c>
      <c r="O50" s="180">
        <f>IF(ISNUMBER('実質公債費比率（分子）の構造'!O$53),'実質公債費比率（分子）の構造'!O$53,NA())</f>
        <v>611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9185</v>
      </c>
      <c r="E56" s="179"/>
      <c r="F56" s="179"/>
      <c r="G56" s="179">
        <f>'将来負担比率（分子）の構造'!J$52</f>
        <v>9175</v>
      </c>
      <c r="H56" s="179"/>
      <c r="I56" s="179"/>
      <c r="J56" s="179">
        <f>'将来負担比率（分子）の構造'!K$52</f>
        <v>8848</v>
      </c>
      <c r="K56" s="179"/>
      <c r="L56" s="179"/>
      <c r="M56" s="179">
        <f>'将来負担比率（分子）の構造'!L$52</f>
        <v>8430</v>
      </c>
      <c r="N56" s="179"/>
      <c r="O56" s="179"/>
      <c r="P56" s="179">
        <f>'将来負担比率（分子）の構造'!M$52</f>
        <v>7919</v>
      </c>
    </row>
    <row r="57" spans="1:16" x14ac:dyDescent="0.15">
      <c r="A57" s="179" t="s">
        <v>42</v>
      </c>
      <c r="B57" s="179"/>
      <c r="C57" s="179"/>
      <c r="D57" s="179">
        <f>'将来負担比率（分子）の構造'!I$51</f>
        <v>1068</v>
      </c>
      <c r="E57" s="179"/>
      <c r="F57" s="179"/>
      <c r="G57" s="179">
        <f>'将来負担比率（分子）の構造'!J$51</f>
        <v>1213</v>
      </c>
      <c r="H57" s="179"/>
      <c r="I57" s="179"/>
      <c r="J57" s="179">
        <f>'将来負担比率（分子）の構造'!K$51</f>
        <v>1245</v>
      </c>
      <c r="K57" s="179"/>
      <c r="L57" s="179"/>
      <c r="M57" s="179">
        <f>'将来負担比率（分子）の構造'!L$51</f>
        <v>1201</v>
      </c>
      <c r="N57" s="179"/>
      <c r="O57" s="179"/>
      <c r="P57" s="179">
        <f>'将来負担比率（分子）の構造'!M$51</f>
        <v>1095</v>
      </c>
    </row>
    <row r="58" spans="1:16" x14ac:dyDescent="0.15">
      <c r="A58" s="179" t="s">
        <v>41</v>
      </c>
      <c r="B58" s="179"/>
      <c r="C58" s="179"/>
      <c r="D58" s="179">
        <f>'将来負担比率（分子）の構造'!I$50</f>
        <v>875</v>
      </c>
      <c r="E58" s="179"/>
      <c r="F58" s="179"/>
      <c r="G58" s="179">
        <f>'将来負担比率（分子）の構造'!J$50</f>
        <v>740</v>
      </c>
      <c r="H58" s="179"/>
      <c r="I58" s="179"/>
      <c r="J58" s="179">
        <f>'将来負担比率（分子）の構造'!K$50</f>
        <v>886</v>
      </c>
      <c r="K58" s="179"/>
      <c r="L58" s="179"/>
      <c r="M58" s="179">
        <f>'将来負担比率（分子）の構造'!L$50</f>
        <v>903</v>
      </c>
      <c r="N58" s="179"/>
      <c r="O58" s="179"/>
      <c r="P58" s="179">
        <f>'将来負担比率（分子）の構造'!M$50</f>
        <v>1021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1441</v>
      </c>
      <c r="C62" s="179"/>
      <c r="D62" s="179"/>
      <c r="E62" s="179">
        <f>'将来負担比率（分子）の構造'!J$45</f>
        <v>1334</v>
      </c>
      <c r="F62" s="179"/>
      <c r="G62" s="179"/>
      <c r="H62" s="179">
        <f>'将来負担比率（分子）の構造'!K$45</f>
        <v>1304</v>
      </c>
      <c r="I62" s="179"/>
      <c r="J62" s="179"/>
      <c r="K62" s="179">
        <f>'将来負担比率（分子）の構造'!L$45</f>
        <v>1296</v>
      </c>
      <c r="L62" s="179"/>
      <c r="M62" s="179"/>
      <c r="N62" s="179">
        <f>'将来負担比率（分子）の構造'!M$45</f>
        <v>1209</v>
      </c>
      <c r="O62" s="179"/>
      <c r="P62" s="179"/>
    </row>
    <row r="63" spans="1:16" x14ac:dyDescent="0.15">
      <c r="A63" s="179" t="s">
        <v>34</v>
      </c>
      <c r="B63" s="179">
        <f>'将来負担比率（分子）の構造'!I$44</f>
        <v>56</v>
      </c>
      <c r="C63" s="179"/>
      <c r="D63" s="179"/>
      <c r="E63" s="179">
        <f>'将来負担比率（分子）の構造'!J$44</f>
        <v>598</v>
      </c>
      <c r="F63" s="179"/>
      <c r="G63" s="179"/>
      <c r="H63" s="179">
        <f>'将来負担比率（分子）の構造'!K$44</f>
        <v>692</v>
      </c>
      <c r="I63" s="179"/>
      <c r="J63" s="179"/>
      <c r="K63" s="179">
        <f>'将来負担比率（分子）の構造'!L$44</f>
        <v>688</v>
      </c>
      <c r="L63" s="179"/>
      <c r="M63" s="179"/>
      <c r="N63" s="179">
        <f>'将来負担比率（分子）の構造'!M$44</f>
        <v>694</v>
      </c>
      <c r="O63" s="179"/>
      <c r="P63" s="179"/>
    </row>
    <row r="64" spans="1:16" x14ac:dyDescent="0.15">
      <c r="A64" s="179" t="s">
        <v>33</v>
      </c>
      <c r="B64" s="179">
        <f>'将来負担比率（分子）の構造'!I$43</f>
        <v>1867</v>
      </c>
      <c r="C64" s="179"/>
      <c r="D64" s="179"/>
      <c r="E64" s="179">
        <f>'将来負担比率（分子）の構造'!J$43</f>
        <v>1830</v>
      </c>
      <c r="F64" s="179"/>
      <c r="G64" s="179"/>
      <c r="H64" s="179">
        <f>'将来負担比率（分子）の構造'!K$43</f>
        <v>1697</v>
      </c>
      <c r="I64" s="179"/>
      <c r="J64" s="179"/>
      <c r="K64" s="179">
        <f>'将来負担比率（分子）の構造'!L$43</f>
        <v>1758</v>
      </c>
      <c r="L64" s="179"/>
      <c r="M64" s="179"/>
      <c r="N64" s="179">
        <f>'将来負担比率（分子）の構造'!M$43</f>
        <v>1636</v>
      </c>
      <c r="O64" s="179"/>
      <c r="P64" s="179"/>
    </row>
    <row r="65" spans="1:16" x14ac:dyDescent="0.15">
      <c r="A65" s="179" t="s">
        <v>32</v>
      </c>
      <c r="B65" s="179">
        <f>'将来負担比率（分子）の構造'!I$42</f>
        <v>597</v>
      </c>
      <c r="C65" s="179"/>
      <c r="D65" s="179"/>
      <c r="E65" s="179">
        <f>'将来負担比率（分子）の構造'!J$42</f>
        <v>458</v>
      </c>
      <c r="F65" s="179"/>
      <c r="G65" s="179"/>
      <c r="H65" s="179">
        <f>'将来負担比率（分子）の構造'!K$42</f>
        <v>340</v>
      </c>
      <c r="I65" s="179"/>
      <c r="J65" s="179"/>
      <c r="K65" s="179">
        <f>'将来負担比率（分子）の構造'!L$42</f>
        <v>408</v>
      </c>
      <c r="L65" s="179"/>
      <c r="M65" s="179"/>
      <c r="N65" s="179">
        <f>'将来負担比率（分子）の構造'!M$42</f>
        <v>295</v>
      </c>
      <c r="O65" s="179"/>
      <c r="P65" s="179"/>
    </row>
    <row r="66" spans="1:16" x14ac:dyDescent="0.15">
      <c r="A66" s="179" t="s">
        <v>31</v>
      </c>
      <c r="B66" s="179">
        <f>'将来負担比率（分子）の構造'!I$41</f>
        <v>12252</v>
      </c>
      <c r="C66" s="179"/>
      <c r="D66" s="179"/>
      <c r="E66" s="179">
        <f>'将来負担比率（分子）の構造'!J$41</f>
        <v>12165</v>
      </c>
      <c r="F66" s="179"/>
      <c r="G66" s="179"/>
      <c r="H66" s="179">
        <f>'将来負担比率（分子）の構造'!K$41</f>
        <v>11965</v>
      </c>
      <c r="I66" s="179"/>
      <c r="J66" s="179"/>
      <c r="K66" s="179">
        <f>'将来負担比率（分子）の構造'!L$41</f>
        <v>11545</v>
      </c>
      <c r="L66" s="179"/>
      <c r="M66" s="179"/>
      <c r="N66" s="179">
        <f>'将来負担比率（分子）の構造'!M$41</f>
        <v>10920</v>
      </c>
      <c r="O66" s="179"/>
      <c r="P66" s="179"/>
    </row>
    <row r="67" spans="1:16" x14ac:dyDescent="0.15">
      <c r="A67" s="179" t="s">
        <v>75</v>
      </c>
      <c r="B67" s="179" t="e">
        <f>NA()</f>
        <v>#N/A</v>
      </c>
      <c r="C67" s="179">
        <f>IF(ISNUMBER('将来負担比率（分子）の構造'!I$53), IF('将来負担比率（分子）の構造'!I$53 &lt; 0, 0, '将来負担比率（分子）の構造'!I$53), NA())</f>
        <v>5084</v>
      </c>
      <c r="D67" s="179" t="e">
        <f>NA()</f>
        <v>#N/A</v>
      </c>
      <c r="E67" s="179" t="e">
        <f>NA()</f>
        <v>#N/A</v>
      </c>
      <c r="F67" s="179">
        <f>IF(ISNUMBER('将来負担比率（分子）の構造'!J$53), IF('将来負担比率（分子）の構造'!J$53 &lt; 0, 0, '将来負担比率（分子）の構造'!J$53), NA())</f>
        <v>5255</v>
      </c>
      <c r="G67" s="179" t="e">
        <f>NA()</f>
        <v>#N/A</v>
      </c>
      <c r="H67" s="179" t="e">
        <f>NA()</f>
        <v>#N/A</v>
      </c>
      <c r="I67" s="179">
        <f>IF(ISNUMBER('将来負担比率（分子）の構造'!K$53), IF('将来負担比率（分子）の構造'!K$53 &lt; 0, 0, '将来負担比率（分子）の構造'!K$53), NA())</f>
        <v>5020</v>
      </c>
      <c r="J67" s="179" t="e">
        <f>NA()</f>
        <v>#N/A</v>
      </c>
      <c r="K67" s="179" t="e">
        <f>NA()</f>
        <v>#N/A</v>
      </c>
      <c r="L67" s="179">
        <f>IF(ISNUMBER('将来負担比率（分子）の構造'!L$53), IF('将来負担比率（分子）の構造'!L$53 &lt; 0, 0, '将来負担比率（分子）の構造'!L$53), NA())</f>
        <v>5162</v>
      </c>
      <c r="M67" s="179" t="e">
        <f>NA()</f>
        <v>#N/A</v>
      </c>
      <c r="N67" s="179" t="e">
        <f>NA()</f>
        <v>#N/A</v>
      </c>
      <c r="O67" s="179">
        <f>IF(ISNUMBER('将来負担比率（分子）の構造'!M$53), IF('将来負担比率（分子）の構造'!M$53 &lt; 0, 0, '将来負担比率（分子）の構造'!M$53), NA())</f>
        <v>4718</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159</v>
      </c>
      <c r="C72" s="183">
        <f>基金残高に係る経年分析!G55</f>
        <v>159</v>
      </c>
      <c r="D72" s="183">
        <f>基金残高に係る経年分析!H55</f>
        <v>139</v>
      </c>
    </row>
    <row r="73" spans="1:16" x14ac:dyDescent="0.15">
      <c r="A73" s="182" t="s">
        <v>78</v>
      </c>
      <c r="B73" s="183">
        <f>基金残高に係る経年分析!F56</f>
        <v>329</v>
      </c>
      <c r="C73" s="183">
        <f>基金残高に係る経年分析!G56</f>
        <v>289</v>
      </c>
      <c r="D73" s="183">
        <f>基金残高に係る経年分析!H56</f>
        <v>189</v>
      </c>
    </row>
    <row r="74" spans="1:16" x14ac:dyDescent="0.15">
      <c r="A74" s="182" t="s">
        <v>79</v>
      </c>
      <c r="B74" s="183">
        <f>基金残高に係る経年分析!F57</f>
        <v>177</v>
      </c>
      <c r="C74" s="183">
        <f>基金残高に係る経年分析!G57</f>
        <v>229</v>
      </c>
      <c r="D74" s="183">
        <f>基金残高に係る経年分析!H57</f>
        <v>464</v>
      </c>
    </row>
  </sheetData>
  <sheetProtection algorithmName="SHA-512" hashValue="HnI2A81qJKqwLKeheDdoZVlmqEq9G30+GFeLN3tsPsHtRSPwQSC3ZE5sfTh89OHd/q8b2PLVa/WX4UsPdZKBdg==" saltValue="RlYghkWpTFdVnuhTgwfT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3"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6" t="s">
        <v>220</v>
      </c>
      <c r="DI1" s="627"/>
      <c r="DJ1" s="627"/>
      <c r="DK1" s="627"/>
      <c r="DL1" s="627"/>
      <c r="DM1" s="627"/>
      <c r="DN1" s="628"/>
      <c r="DO1" s="224"/>
      <c r="DP1" s="626" t="s">
        <v>221</v>
      </c>
      <c r="DQ1" s="627"/>
      <c r="DR1" s="627"/>
      <c r="DS1" s="627"/>
      <c r="DT1" s="627"/>
      <c r="DU1" s="627"/>
      <c r="DV1" s="627"/>
      <c r="DW1" s="627"/>
      <c r="DX1" s="627"/>
      <c r="DY1" s="627"/>
      <c r="DZ1" s="627"/>
      <c r="EA1" s="627"/>
      <c r="EB1" s="627"/>
      <c r="EC1" s="628"/>
      <c r="ED1" s="222"/>
      <c r="EE1" s="222"/>
      <c r="EF1" s="222"/>
      <c r="EG1" s="222"/>
      <c r="EH1" s="222"/>
      <c r="EI1" s="222"/>
      <c r="EJ1" s="222"/>
      <c r="EK1" s="222"/>
      <c r="EL1" s="222"/>
      <c r="EM1" s="222"/>
    </row>
    <row r="2" spans="2:143" ht="22.5" customHeight="1" x14ac:dyDescent="0.15">
      <c r="B2" s="225" t="s">
        <v>222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9" t="s">
        <v>223</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224</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32" t="s">
        <v>225</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x14ac:dyDescent="0.15">
      <c r="B4" s="629" t="s">
        <v>1</v>
      </c>
      <c r="C4" s="630"/>
      <c r="D4" s="630"/>
      <c r="E4" s="630"/>
      <c r="F4" s="630"/>
      <c r="G4" s="630"/>
      <c r="H4" s="630"/>
      <c r="I4" s="630"/>
      <c r="J4" s="630"/>
      <c r="K4" s="630"/>
      <c r="L4" s="630"/>
      <c r="M4" s="630"/>
      <c r="N4" s="630"/>
      <c r="O4" s="630"/>
      <c r="P4" s="630"/>
      <c r="Q4" s="631"/>
      <c r="R4" s="629" t="s">
        <v>226</v>
      </c>
      <c r="S4" s="630"/>
      <c r="T4" s="630"/>
      <c r="U4" s="630"/>
      <c r="V4" s="630"/>
      <c r="W4" s="630"/>
      <c r="X4" s="630"/>
      <c r="Y4" s="631"/>
      <c r="Z4" s="629" t="s">
        <v>227</v>
      </c>
      <c r="AA4" s="630"/>
      <c r="AB4" s="630"/>
      <c r="AC4" s="631"/>
      <c r="AD4" s="629" t="s">
        <v>228</v>
      </c>
      <c r="AE4" s="630"/>
      <c r="AF4" s="630"/>
      <c r="AG4" s="630"/>
      <c r="AH4" s="630"/>
      <c r="AI4" s="630"/>
      <c r="AJ4" s="630"/>
      <c r="AK4" s="631"/>
      <c r="AL4" s="629" t="s">
        <v>227</v>
      </c>
      <c r="AM4" s="630"/>
      <c r="AN4" s="630"/>
      <c r="AO4" s="631"/>
      <c r="AP4" s="635" t="s">
        <v>229</v>
      </c>
      <c r="AQ4" s="635"/>
      <c r="AR4" s="635"/>
      <c r="AS4" s="635"/>
      <c r="AT4" s="635"/>
      <c r="AU4" s="635"/>
      <c r="AV4" s="635"/>
      <c r="AW4" s="635"/>
      <c r="AX4" s="635"/>
      <c r="AY4" s="635"/>
      <c r="AZ4" s="635"/>
      <c r="BA4" s="635"/>
      <c r="BB4" s="635"/>
      <c r="BC4" s="635"/>
      <c r="BD4" s="635"/>
      <c r="BE4" s="635"/>
      <c r="BF4" s="635"/>
      <c r="BG4" s="635" t="s">
        <v>230</v>
      </c>
      <c r="BH4" s="635"/>
      <c r="BI4" s="635"/>
      <c r="BJ4" s="635"/>
      <c r="BK4" s="635"/>
      <c r="BL4" s="635"/>
      <c r="BM4" s="635"/>
      <c r="BN4" s="635"/>
      <c r="BO4" s="635" t="s">
        <v>227</v>
      </c>
      <c r="BP4" s="635"/>
      <c r="BQ4" s="635"/>
      <c r="BR4" s="635"/>
      <c r="BS4" s="635" t="s">
        <v>231</v>
      </c>
      <c r="BT4" s="635"/>
      <c r="BU4" s="635"/>
      <c r="BV4" s="635"/>
      <c r="BW4" s="635"/>
      <c r="BX4" s="635"/>
      <c r="BY4" s="635"/>
      <c r="BZ4" s="635"/>
      <c r="CA4" s="635"/>
      <c r="CB4" s="635"/>
      <c r="CD4" s="632" t="s">
        <v>232</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228" customFormat="1" ht="11.25" customHeight="1" x14ac:dyDescent="0.15">
      <c r="B5" s="636" t="s">
        <v>233</v>
      </c>
      <c r="C5" s="637"/>
      <c r="D5" s="637"/>
      <c r="E5" s="637"/>
      <c r="F5" s="637"/>
      <c r="G5" s="637"/>
      <c r="H5" s="637"/>
      <c r="I5" s="637"/>
      <c r="J5" s="637"/>
      <c r="K5" s="637"/>
      <c r="L5" s="637"/>
      <c r="M5" s="637"/>
      <c r="N5" s="637"/>
      <c r="O5" s="637"/>
      <c r="P5" s="637"/>
      <c r="Q5" s="638"/>
      <c r="R5" s="639">
        <v>941311</v>
      </c>
      <c r="S5" s="640"/>
      <c r="T5" s="640"/>
      <c r="U5" s="640"/>
      <c r="V5" s="640"/>
      <c r="W5" s="640"/>
      <c r="X5" s="640"/>
      <c r="Y5" s="641"/>
      <c r="Z5" s="642">
        <v>10.4</v>
      </c>
      <c r="AA5" s="642"/>
      <c r="AB5" s="642"/>
      <c r="AC5" s="642"/>
      <c r="AD5" s="643">
        <v>941311</v>
      </c>
      <c r="AE5" s="643"/>
      <c r="AF5" s="643"/>
      <c r="AG5" s="643"/>
      <c r="AH5" s="643"/>
      <c r="AI5" s="643"/>
      <c r="AJ5" s="643"/>
      <c r="AK5" s="643"/>
      <c r="AL5" s="644">
        <v>20.6</v>
      </c>
      <c r="AM5" s="645"/>
      <c r="AN5" s="645"/>
      <c r="AO5" s="646"/>
      <c r="AP5" s="636" t="s">
        <v>234</v>
      </c>
      <c r="AQ5" s="637"/>
      <c r="AR5" s="637"/>
      <c r="AS5" s="637"/>
      <c r="AT5" s="637"/>
      <c r="AU5" s="637"/>
      <c r="AV5" s="637"/>
      <c r="AW5" s="637"/>
      <c r="AX5" s="637"/>
      <c r="AY5" s="637"/>
      <c r="AZ5" s="637"/>
      <c r="BA5" s="637"/>
      <c r="BB5" s="637"/>
      <c r="BC5" s="637"/>
      <c r="BD5" s="637"/>
      <c r="BE5" s="637"/>
      <c r="BF5" s="638"/>
      <c r="BG5" s="650">
        <v>913056</v>
      </c>
      <c r="BH5" s="651"/>
      <c r="BI5" s="651"/>
      <c r="BJ5" s="651"/>
      <c r="BK5" s="651"/>
      <c r="BL5" s="651"/>
      <c r="BM5" s="651"/>
      <c r="BN5" s="652"/>
      <c r="BO5" s="653">
        <v>97</v>
      </c>
      <c r="BP5" s="653"/>
      <c r="BQ5" s="653"/>
      <c r="BR5" s="653"/>
      <c r="BS5" s="654">
        <v>12672</v>
      </c>
      <c r="BT5" s="654"/>
      <c r="BU5" s="654"/>
      <c r="BV5" s="654"/>
      <c r="BW5" s="654"/>
      <c r="BX5" s="654"/>
      <c r="BY5" s="654"/>
      <c r="BZ5" s="654"/>
      <c r="CA5" s="654"/>
      <c r="CB5" s="658"/>
      <c r="CD5" s="632" t="s">
        <v>229</v>
      </c>
      <c r="CE5" s="633"/>
      <c r="CF5" s="633"/>
      <c r="CG5" s="633"/>
      <c r="CH5" s="633"/>
      <c r="CI5" s="633"/>
      <c r="CJ5" s="633"/>
      <c r="CK5" s="633"/>
      <c r="CL5" s="633"/>
      <c r="CM5" s="633"/>
      <c r="CN5" s="633"/>
      <c r="CO5" s="633"/>
      <c r="CP5" s="633"/>
      <c r="CQ5" s="634"/>
      <c r="CR5" s="632" t="s">
        <v>235</v>
      </c>
      <c r="CS5" s="633"/>
      <c r="CT5" s="633"/>
      <c r="CU5" s="633"/>
      <c r="CV5" s="633"/>
      <c r="CW5" s="633"/>
      <c r="CX5" s="633"/>
      <c r="CY5" s="634"/>
      <c r="CZ5" s="632" t="s">
        <v>227</v>
      </c>
      <c r="DA5" s="633"/>
      <c r="DB5" s="633"/>
      <c r="DC5" s="634"/>
      <c r="DD5" s="632" t="s">
        <v>236</v>
      </c>
      <c r="DE5" s="633"/>
      <c r="DF5" s="633"/>
      <c r="DG5" s="633"/>
      <c r="DH5" s="633"/>
      <c r="DI5" s="633"/>
      <c r="DJ5" s="633"/>
      <c r="DK5" s="633"/>
      <c r="DL5" s="633"/>
      <c r="DM5" s="633"/>
      <c r="DN5" s="633"/>
      <c r="DO5" s="633"/>
      <c r="DP5" s="634"/>
      <c r="DQ5" s="632" t="s">
        <v>237</v>
      </c>
      <c r="DR5" s="633"/>
      <c r="DS5" s="633"/>
      <c r="DT5" s="633"/>
      <c r="DU5" s="633"/>
      <c r="DV5" s="633"/>
      <c r="DW5" s="633"/>
      <c r="DX5" s="633"/>
      <c r="DY5" s="633"/>
      <c r="DZ5" s="633"/>
      <c r="EA5" s="633"/>
      <c r="EB5" s="633"/>
      <c r="EC5" s="634"/>
    </row>
    <row r="6" spans="2:143" ht="11.25" customHeight="1" x14ac:dyDescent="0.15">
      <c r="B6" s="647" t="s">
        <v>238</v>
      </c>
      <c r="C6" s="648"/>
      <c r="D6" s="648"/>
      <c r="E6" s="648"/>
      <c r="F6" s="648"/>
      <c r="G6" s="648"/>
      <c r="H6" s="648"/>
      <c r="I6" s="648"/>
      <c r="J6" s="648"/>
      <c r="K6" s="648"/>
      <c r="L6" s="648"/>
      <c r="M6" s="648"/>
      <c r="N6" s="648"/>
      <c r="O6" s="648"/>
      <c r="P6" s="648"/>
      <c r="Q6" s="649"/>
      <c r="R6" s="650">
        <v>131377</v>
      </c>
      <c r="S6" s="651"/>
      <c r="T6" s="651"/>
      <c r="U6" s="651"/>
      <c r="V6" s="651"/>
      <c r="W6" s="651"/>
      <c r="X6" s="651"/>
      <c r="Y6" s="652"/>
      <c r="Z6" s="653">
        <v>1.5</v>
      </c>
      <c r="AA6" s="653"/>
      <c r="AB6" s="653"/>
      <c r="AC6" s="653"/>
      <c r="AD6" s="654">
        <v>131377</v>
      </c>
      <c r="AE6" s="654"/>
      <c r="AF6" s="654"/>
      <c r="AG6" s="654"/>
      <c r="AH6" s="654"/>
      <c r="AI6" s="654"/>
      <c r="AJ6" s="654"/>
      <c r="AK6" s="654"/>
      <c r="AL6" s="655">
        <v>2.9</v>
      </c>
      <c r="AM6" s="656"/>
      <c r="AN6" s="656"/>
      <c r="AO6" s="657"/>
      <c r="AP6" s="647" t="s">
        <v>239</v>
      </c>
      <c r="AQ6" s="648"/>
      <c r="AR6" s="648"/>
      <c r="AS6" s="648"/>
      <c r="AT6" s="648"/>
      <c r="AU6" s="648"/>
      <c r="AV6" s="648"/>
      <c r="AW6" s="648"/>
      <c r="AX6" s="648"/>
      <c r="AY6" s="648"/>
      <c r="AZ6" s="648"/>
      <c r="BA6" s="648"/>
      <c r="BB6" s="648"/>
      <c r="BC6" s="648"/>
      <c r="BD6" s="648"/>
      <c r="BE6" s="648"/>
      <c r="BF6" s="649"/>
      <c r="BG6" s="650">
        <v>913056</v>
      </c>
      <c r="BH6" s="651"/>
      <c r="BI6" s="651"/>
      <c r="BJ6" s="651"/>
      <c r="BK6" s="651"/>
      <c r="BL6" s="651"/>
      <c r="BM6" s="651"/>
      <c r="BN6" s="652"/>
      <c r="BO6" s="653">
        <v>97</v>
      </c>
      <c r="BP6" s="653"/>
      <c r="BQ6" s="653"/>
      <c r="BR6" s="653"/>
      <c r="BS6" s="654">
        <v>12672</v>
      </c>
      <c r="BT6" s="654"/>
      <c r="BU6" s="654"/>
      <c r="BV6" s="654"/>
      <c r="BW6" s="654"/>
      <c r="BX6" s="654"/>
      <c r="BY6" s="654"/>
      <c r="BZ6" s="654"/>
      <c r="CA6" s="654"/>
      <c r="CB6" s="658"/>
      <c r="CD6" s="661" t="s">
        <v>240</v>
      </c>
      <c r="CE6" s="662"/>
      <c r="CF6" s="662"/>
      <c r="CG6" s="662"/>
      <c r="CH6" s="662"/>
      <c r="CI6" s="662"/>
      <c r="CJ6" s="662"/>
      <c r="CK6" s="662"/>
      <c r="CL6" s="662"/>
      <c r="CM6" s="662"/>
      <c r="CN6" s="662"/>
      <c r="CO6" s="662"/>
      <c r="CP6" s="662"/>
      <c r="CQ6" s="663"/>
      <c r="CR6" s="650">
        <v>68941</v>
      </c>
      <c r="CS6" s="651"/>
      <c r="CT6" s="651"/>
      <c r="CU6" s="651"/>
      <c r="CV6" s="651"/>
      <c r="CW6" s="651"/>
      <c r="CX6" s="651"/>
      <c r="CY6" s="652"/>
      <c r="CZ6" s="644">
        <v>0.8</v>
      </c>
      <c r="DA6" s="645"/>
      <c r="DB6" s="645"/>
      <c r="DC6" s="664"/>
      <c r="DD6" s="659" t="s">
        <v>130</v>
      </c>
      <c r="DE6" s="651"/>
      <c r="DF6" s="651"/>
      <c r="DG6" s="651"/>
      <c r="DH6" s="651"/>
      <c r="DI6" s="651"/>
      <c r="DJ6" s="651"/>
      <c r="DK6" s="651"/>
      <c r="DL6" s="651"/>
      <c r="DM6" s="651"/>
      <c r="DN6" s="651"/>
      <c r="DO6" s="651"/>
      <c r="DP6" s="652"/>
      <c r="DQ6" s="659">
        <v>68941</v>
      </c>
      <c r="DR6" s="651"/>
      <c r="DS6" s="651"/>
      <c r="DT6" s="651"/>
      <c r="DU6" s="651"/>
      <c r="DV6" s="651"/>
      <c r="DW6" s="651"/>
      <c r="DX6" s="651"/>
      <c r="DY6" s="651"/>
      <c r="DZ6" s="651"/>
      <c r="EA6" s="651"/>
      <c r="EB6" s="651"/>
      <c r="EC6" s="660"/>
    </row>
    <row r="7" spans="2:143" ht="11.25" customHeight="1" x14ac:dyDescent="0.15">
      <c r="B7" s="647" t="s">
        <v>241</v>
      </c>
      <c r="C7" s="648"/>
      <c r="D7" s="648"/>
      <c r="E7" s="648"/>
      <c r="F7" s="648"/>
      <c r="G7" s="648"/>
      <c r="H7" s="648"/>
      <c r="I7" s="648"/>
      <c r="J7" s="648"/>
      <c r="K7" s="648"/>
      <c r="L7" s="648"/>
      <c r="M7" s="648"/>
      <c r="N7" s="648"/>
      <c r="O7" s="648"/>
      <c r="P7" s="648"/>
      <c r="Q7" s="649"/>
      <c r="R7" s="650">
        <v>589</v>
      </c>
      <c r="S7" s="651"/>
      <c r="T7" s="651"/>
      <c r="U7" s="651"/>
      <c r="V7" s="651"/>
      <c r="W7" s="651"/>
      <c r="X7" s="651"/>
      <c r="Y7" s="652"/>
      <c r="Z7" s="653">
        <v>0</v>
      </c>
      <c r="AA7" s="653"/>
      <c r="AB7" s="653"/>
      <c r="AC7" s="653"/>
      <c r="AD7" s="654">
        <v>589</v>
      </c>
      <c r="AE7" s="654"/>
      <c r="AF7" s="654"/>
      <c r="AG7" s="654"/>
      <c r="AH7" s="654"/>
      <c r="AI7" s="654"/>
      <c r="AJ7" s="654"/>
      <c r="AK7" s="654"/>
      <c r="AL7" s="655">
        <v>0</v>
      </c>
      <c r="AM7" s="656"/>
      <c r="AN7" s="656"/>
      <c r="AO7" s="657"/>
      <c r="AP7" s="647" t="s">
        <v>242</v>
      </c>
      <c r="AQ7" s="648"/>
      <c r="AR7" s="648"/>
      <c r="AS7" s="648"/>
      <c r="AT7" s="648"/>
      <c r="AU7" s="648"/>
      <c r="AV7" s="648"/>
      <c r="AW7" s="648"/>
      <c r="AX7" s="648"/>
      <c r="AY7" s="648"/>
      <c r="AZ7" s="648"/>
      <c r="BA7" s="648"/>
      <c r="BB7" s="648"/>
      <c r="BC7" s="648"/>
      <c r="BD7" s="648"/>
      <c r="BE7" s="648"/>
      <c r="BF7" s="649"/>
      <c r="BG7" s="650">
        <v>413669</v>
      </c>
      <c r="BH7" s="651"/>
      <c r="BI7" s="651"/>
      <c r="BJ7" s="651"/>
      <c r="BK7" s="651"/>
      <c r="BL7" s="651"/>
      <c r="BM7" s="651"/>
      <c r="BN7" s="652"/>
      <c r="BO7" s="653">
        <v>43.9</v>
      </c>
      <c r="BP7" s="653"/>
      <c r="BQ7" s="653"/>
      <c r="BR7" s="653"/>
      <c r="BS7" s="654">
        <v>12672</v>
      </c>
      <c r="BT7" s="654"/>
      <c r="BU7" s="654"/>
      <c r="BV7" s="654"/>
      <c r="BW7" s="654"/>
      <c r="BX7" s="654"/>
      <c r="BY7" s="654"/>
      <c r="BZ7" s="654"/>
      <c r="CA7" s="654"/>
      <c r="CB7" s="658"/>
      <c r="CD7" s="665" t="s">
        <v>243</v>
      </c>
      <c r="CE7" s="666"/>
      <c r="CF7" s="666"/>
      <c r="CG7" s="666"/>
      <c r="CH7" s="666"/>
      <c r="CI7" s="666"/>
      <c r="CJ7" s="666"/>
      <c r="CK7" s="666"/>
      <c r="CL7" s="666"/>
      <c r="CM7" s="666"/>
      <c r="CN7" s="666"/>
      <c r="CO7" s="666"/>
      <c r="CP7" s="666"/>
      <c r="CQ7" s="667"/>
      <c r="CR7" s="650">
        <v>1839674</v>
      </c>
      <c r="CS7" s="651"/>
      <c r="CT7" s="651"/>
      <c r="CU7" s="651"/>
      <c r="CV7" s="651"/>
      <c r="CW7" s="651"/>
      <c r="CX7" s="651"/>
      <c r="CY7" s="652"/>
      <c r="CZ7" s="653">
        <v>20.6</v>
      </c>
      <c r="DA7" s="653"/>
      <c r="DB7" s="653"/>
      <c r="DC7" s="653"/>
      <c r="DD7" s="659">
        <v>43218</v>
      </c>
      <c r="DE7" s="651"/>
      <c r="DF7" s="651"/>
      <c r="DG7" s="651"/>
      <c r="DH7" s="651"/>
      <c r="DI7" s="651"/>
      <c r="DJ7" s="651"/>
      <c r="DK7" s="651"/>
      <c r="DL7" s="651"/>
      <c r="DM7" s="651"/>
      <c r="DN7" s="651"/>
      <c r="DO7" s="651"/>
      <c r="DP7" s="652"/>
      <c r="DQ7" s="659">
        <v>670219</v>
      </c>
      <c r="DR7" s="651"/>
      <c r="DS7" s="651"/>
      <c r="DT7" s="651"/>
      <c r="DU7" s="651"/>
      <c r="DV7" s="651"/>
      <c r="DW7" s="651"/>
      <c r="DX7" s="651"/>
      <c r="DY7" s="651"/>
      <c r="DZ7" s="651"/>
      <c r="EA7" s="651"/>
      <c r="EB7" s="651"/>
      <c r="EC7" s="660"/>
    </row>
    <row r="8" spans="2:143" ht="11.25" customHeight="1" x14ac:dyDescent="0.15">
      <c r="B8" s="647" t="s">
        <v>244</v>
      </c>
      <c r="C8" s="648"/>
      <c r="D8" s="648"/>
      <c r="E8" s="648"/>
      <c r="F8" s="648"/>
      <c r="G8" s="648"/>
      <c r="H8" s="648"/>
      <c r="I8" s="648"/>
      <c r="J8" s="648"/>
      <c r="K8" s="648"/>
      <c r="L8" s="648"/>
      <c r="M8" s="648"/>
      <c r="N8" s="648"/>
      <c r="O8" s="648"/>
      <c r="P8" s="648"/>
      <c r="Q8" s="649"/>
      <c r="R8" s="650">
        <v>1934</v>
      </c>
      <c r="S8" s="651"/>
      <c r="T8" s="651"/>
      <c r="U8" s="651"/>
      <c r="V8" s="651"/>
      <c r="W8" s="651"/>
      <c r="X8" s="651"/>
      <c r="Y8" s="652"/>
      <c r="Z8" s="653">
        <v>0</v>
      </c>
      <c r="AA8" s="653"/>
      <c r="AB8" s="653"/>
      <c r="AC8" s="653"/>
      <c r="AD8" s="654">
        <v>1934</v>
      </c>
      <c r="AE8" s="654"/>
      <c r="AF8" s="654"/>
      <c r="AG8" s="654"/>
      <c r="AH8" s="654"/>
      <c r="AI8" s="654"/>
      <c r="AJ8" s="654"/>
      <c r="AK8" s="654"/>
      <c r="AL8" s="655">
        <v>0</v>
      </c>
      <c r="AM8" s="656"/>
      <c r="AN8" s="656"/>
      <c r="AO8" s="657"/>
      <c r="AP8" s="647" t="s">
        <v>245</v>
      </c>
      <c r="AQ8" s="648"/>
      <c r="AR8" s="648"/>
      <c r="AS8" s="648"/>
      <c r="AT8" s="648"/>
      <c r="AU8" s="648"/>
      <c r="AV8" s="648"/>
      <c r="AW8" s="648"/>
      <c r="AX8" s="648"/>
      <c r="AY8" s="648"/>
      <c r="AZ8" s="648"/>
      <c r="BA8" s="648"/>
      <c r="BB8" s="648"/>
      <c r="BC8" s="648"/>
      <c r="BD8" s="648"/>
      <c r="BE8" s="648"/>
      <c r="BF8" s="649"/>
      <c r="BG8" s="650">
        <v>11996</v>
      </c>
      <c r="BH8" s="651"/>
      <c r="BI8" s="651"/>
      <c r="BJ8" s="651"/>
      <c r="BK8" s="651"/>
      <c r="BL8" s="651"/>
      <c r="BM8" s="651"/>
      <c r="BN8" s="652"/>
      <c r="BO8" s="653">
        <v>1.3</v>
      </c>
      <c r="BP8" s="653"/>
      <c r="BQ8" s="653"/>
      <c r="BR8" s="653"/>
      <c r="BS8" s="659" t="s">
        <v>130</v>
      </c>
      <c r="BT8" s="651"/>
      <c r="BU8" s="651"/>
      <c r="BV8" s="651"/>
      <c r="BW8" s="651"/>
      <c r="BX8" s="651"/>
      <c r="BY8" s="651"/>
      <c r="BZ8" s="651"/>
      <c r="CA8" s="651"/>
      <c r="CB8" s="660"/>
      <c r="CD8" s="665" t="s">
        <v>246</v>
      </c>
      <c r="CE8" s="666"/>
      <c r="CF8" s="666"/>
      <c r="CG8" s="666"/>
      <c r="CH8" s="666"/>
      <c r="CI8" s="666"/>
      <c r="CJ8" s="666"/>
      <c r="CK8" s="666"/>
      <c r="CL8" s="666"/>
      <c r="CM8" s="666"/>
      <c r="CN8" s="666"/>
      <c r="CO8" s="666"/>
      <c r="CP8" s="666"/>
      <c r="CQ8" s="667"/>
      <c r="CR8" s="650">
        <v>1778030</v>
      </c>
      <c r="CS8" s="651"/>
      <c r="CT8" s="651"/>
      <c r="CU8" s="651"/>
      <c r="CV8" s="651"/>
      <c r="CW8" s="651"/>
      <c r="CX8" s="651"/>
      <c r="CY8" s="652"/>
      <c r="CZ8" s="653">
        <v>19.899999999999999</v>
      </c>
      <c r="DA8" s="653"/>
      <c r="DB8" s="653"/>
      <c r="DC8" s="653"/>
      <c r="DD8" s="659" t="s">
        <v>130</v>
      </c>
      <c r="DE8" s="651"/>
      <c r="DF8" s="651"/>
      <c r="DG8" s="651"/>
      <c r="DH8" s="651"/>
      <c r="DI8" s="651"/>
      <c r="DJ8" s="651"/>
      <c r="DK8" s="651"/>
      <c r="DL8" s="651"/>
      <c r="DM8" s="651"/>
      <c r="DN8" s="651"/>
      <c r="DO8" s="651"/>
      <c r="DP8" s="652"/>
      <c r="DQ8" s="659">
        <v>925051</v>
      </c>
      <c r="DR8" s="651"/>
      <c r="DS8" s="651"/>
      <c r="DT8" s="651"/>
      <c r="DU8" s="651"/>
      <c r="DV8" s="651"/>
      <c r="DW8" s="651"/>
      <c r="DX8" s="651"/>
      <c r="DY8" s="651"/>
      <c r="DZ8" s="651"/>
      <c r="EA8" s="651"/>
      <c r="EB8" s="651"/>
      <c r="EC8" s="660"/>
    </row>
    <row r="9" spans="2:143" ht="11.25" customHeight="1" x14ac:dyDescent="0.15">
      <c r="B9" s="647" t="s">
        <v>247</v>
      </c>
      <c r="C9" s="648"/>
      <c r="D9" s="648"/>
      <c r="E9" s="648"/>
      <c r="F9" s="648"/>
      <c r="G9" s="648"/>
      <c r="H9" s="648"/>
      <c r="I9" s="648"/>
      <c r="J9" s="648"/>
      <c r="K9" s="648"/>
      <c r="L9" s="648"/>
      <c r="M9" s="648"/>
      <c r="N9" s="648"/>
      <c r="O9" s="648"/>
      <c r="P9" s="648"/>
      <c r="Q9" s="649"/>
      <c r="R9" s="650">
        <v>1264</v>
      </c>
      <c r="S9" s="651"/>
      <c r="T9" s="651"/>
      <c r="U9" s="651"/>
      <c r="V9" s="651"/>
      <c r="W9" s="651"/>
      <c r="X9" s="651"/>
      <c r="Y9" s="652"/>
      <c r="Z9" s="653">
        <v>0</v>
      </c>
      <c r="AA9" s="653"/>
      <c r="AB9" s="653"/>
      <c r="AC9" s="653"/>
      <c r="AD9" s="654">
        <v>1264</v>
      </c>
      <c r="AE9" s="654"/>
      <c r="AF9" s="654"/>
      <c r="AG9" s="654"/>
      <c r="AH9" s="654"/>
      <c r="AI9" s="654"/>
      <c r="AJ9" s="654"/>
      <c r="AK9" s="654"/>
      <c r="AL9" s="655">
        <v>0</v>
      </c>
      <c r="AM9" s="656"/>
      <c r="AN9" s="656"/>
      <c r="AO9" s="657"/>
      <c r="AP9" s="647" t="s">
        <v>248</v>
      </c>
      <c r="AQ9" s="648"/>
      <c r="AR9" s="648"/>
      <c r="AS9" s="648"/>
      <c r="AT9" s="648"/>
      <c r="AU9" s="648"/>
      <c r="AV9" s="648"/>
      <c r="AW9" s="648"/>
      <c r="AX9" s="648"/>
      <c r="AY9" s="648"/>
      <c r="AZ9" s="648"/>
      <c r="BA9" s="648"/>
      <c r="BB9" s="648"/>
      <c r="BC9" s="648"/>
      <c r="BD9" s="648"/>
      <c r="BE9" s="648"/>
      <c r="BF9" s="649"/>
      <c r="BG9" s="650">
        <v>333141</v>
      </c>
      <c r="BH9" s="651"/>
      <c r="BI9" s="651"/>
      <c r="BJ9" s="651"/>
      <c r="BK9" s="651"/>
      <c r="BL9" s="651"/>
      <c r="BM9" s="651"/>
      <c r="BN9" s="652"/>
      <c r="BO9" s="653">
        <v>35.4</v>
      </c>
      <c r="BP9" s="653"/>
      <c r="BQ9" s="653"/>
      <c r="BR9" s="653"/>
      <c r="BS9" s="659" t="s">
        <v>249</v>
      </c>
      <c r="BT9" s="651"/>
      <c r="BU9" s="651"/>
      <c r="BV9" s="651"/>
      <c r="BW9" s="651"/>
      <c r="BX9" s="651"/>
      <c r="BY9" s="651"/>
      <c r="BZ9" s="651"/>
      <c r="CA9" s="651"/>
      <c r="CB9" s="660"/>
      <c r="CD9" s="665" t="s">
        <v>250</v>
      </c>
      <c r="CE9" s="666"/>
      <c r="CF9" s="666"/>
      <c r="CG9" s="666"/>
      <c r="CH9" s="666"/>
      <c r="CI9" s="666"/>
      <c r="CJ9" s="666"/>
      <c r="CK9" s="666"/>
      <c r="CL9" s="666"/>
      <c r="CM9" s="666"/>
      <c r="CN9" s="666"/>
      <c r="CO9" s="666"/>
      <c r="CP9" s="666"/>
      <c r="CQ9" s="667"/>
      <c r="CR9" s="650">
        <v>990460</v>
      </c>
      <c r="CS9" s="651"/>
      <c r="CT9" s="651"/>
      <c r="CU9" s="651"/>
      <c r="CV9" s="651"/>
      <c r="CW9" s="651"/>
      <c r="CX9" s="651"/>
      <c r="CY9" s="652"/>
      <c r="CZ9" s="653">
        <v>11.1</v>
      </c>
      <c r="DA9" s="653"/>
      <c r="DB9" s="653"/>
      <c r="DC9" s="653"/>
      <c r="DD9" s="659">
        <v>205880</v>
      </c>
      <c r="DE9" s="651"/>
      <c r="DF9" s="651"/>
      <c r="DG9" s="651"/>
      <c r="DH9" s="651"/>
      <c r="DI9" s="651"/>
      <c r="DJ9" s="651"/>
      <c r="DK9" s="651"/>
      <c r="DL9" s="651"/>
      <c r="DM9" s="651"/>
      <c r="DN9" s="651"/>
      <c r="DO9" s="651"/>
      <c r="DP9" s="652"/>
      <c r="DQ9" s="659">
        <v>811128</v>
      </c>
      <c r="DR9" s="651"/>
      <c r="DS9" s="651"/>
      <c r="DT9" s="651"/>
      <c r="DU9" s="651"/>
      <c r="DV9" s="651"/>
      <c r="DW9" s="651"/>
      <c r="DX9" s="651"/>
      <c r="DY9" s="651"/>
      <c r="DZ9" s="651"/>
      <c r="EA9" s="651"/>
      <c r="EB9" s="651"/>
      <c r="EC9" s="660"/>
    </row>
    <row r="10" spans="2:143" ht="11.25" customHeight="1" x14ac:dyDescent="0.15">
      <c r="B10" s="647" t="s">
        <v>251</v>
      </c>
      <c r="C10" s="648"/>
      <c r="D10" s="648"/>
      <c r="E10" s="648"/>
      <c r="F10" s="648"/>
      <c r="G10" s="648"/>
      <c r="H10" s="648"/>
      <c r="I10" s="648"/>
      <c r="J10" s="648"/>
      <c r="K10" s="648"/>
      <c r="L10" s="648"/>
      <c r="M10" s="648"/>
      <c r="N10" s="648"/>
      <c r="O10" s="648"/>
      <c r="P10" s="648"/>
      <c r="Q10" s="649"/>
      <c r="R10" s="650" t="s">
        <v>130</v>
      </c>
      <c r="S10" s="651"/>
      <c r="T10" s="651"/>
      <c r="U10" s="651"/>
      <c r="V10" s="651"/>
      <c r="W10" s="651"/>
      <c r="X10" s="651"/>
      <c r="Y10" s="652"/>
      <c r="Z10" s="653" t="s">
        <v>249</v>
      </c>
      <c r="AA10" s="653"/>
      <c r="AB10" s="653"/>
      <c r="AC10" s="653"/>
      <c r="AD10" s="654" t="s">
        <v>249</v>
      </c>
      <c r="AE10" s="654"/>
      <c r="AF10" s="654"/>
      <c r="AG10" s="654"/>
      <c r="AH10" s="654"/>
      <c r="AI10" s="654"/>
      <c r="AJ10" s="654"/>
      <c r="AK10" s="654"/>
      <c r="AL10" s="655" t="s">
        <v>130</v>
      </c>
      <c r="AM10" s="656"/>
      <c r="AN10" s="656"/>
      <c r="AO10" s="657"/>
      <c r="AP10" s="647" t="s">
        <v>252</v>
      </c>
      <c r="AQ10" s="648"/>
      <c r="AR10" s="648"/>
      <c r="AS10" s="648"/>
      <c r="AT10" s="648"/>
      <c r="AU10" s="648"/>
      <c r="AV10" s="648"/>
      <c r="AW10" s="648"/>
      <c r="AX10" s="648"/>
      <c r="AY10" s="648"/>
      <c r="AZ10" s="648"/>
      <c r="BA10" s="648"/>
      <c r="BB10" s="648"/>
      <c r="BC10" s="648"/>
      <c r="BD10" s="648"/>
      <c r="BE10" s="648"/>
      <c r="BF10" s="649"/>
      <c r="BG10" s="650">
        <v>28689</v>
      </c>
      <c r="BH10" s="651"/>
      <c r="BI10" s="651"/>
      <c r="BJ10" s="651"/>
      <c r="BK10" s="651"/>
      <c r="BL10" s="651"/>
      <c r="BM10" s="651"/>
      <c r="BN10" s="652"/>
      <c r="BO10" s="653">
        <v>3</v>
      </c>
      <c r="BP10" s="653"/>
      <c r="BQ10" s="653"/>
      <c r="BR10" s="653"/>
      <c r="BS10" s="659">
        <v>4776</v>
      </c>
      <c r="BT10" s="651"/>
      <c r="BU10" s="651"/>
      <c r="BV10" s="651"/>
      <c r="BW10" s="651"/>
      <c r="BX10" s="651"/>
      <c r="BY10" s="651"/>
      <c r="BZ10" s="651"/>
      <c r="CA10" s="651"/>
      <c r="CB10" s="660"/>
      <c r="CD10" s="665" t="s">
        <v>253</v>
      </c>
      <c r="CE10" s="666"/>
      <c r="CF10" s="666"/>
      <c r="CG10" s="666"/>
      <c r="CH10" s="666"/>
      <c r="CI10" s="666"/>
      <c r="CJ10" s="666"/>
      <c r="CK10" s="666"/>
      <c r="CL10" s="666"/>
      <c r="CM10" s="666"/>
      <c r="CN10" s="666"/>
      <c r="CO10" s="666"/>
      <c r="CP10" s="666"/>
      <c r="CQ10" s="667"/>
      <c r="CR10" s="650">
        <v>2959</v>
      </c>
      <c r="CS10" s="651"/>
      <c r="CT10" s="651"/>
      <c r="CU10" s="651"/>
      <c r="CV10" s="651"/>
      <c r="CW10" s="651"/>
      <c r="CX10" s="651"/>
      <c r="CY10" s="652"/>
      <c r="CZ10" s="653">
        <v>0</v>
      </c>
      <c r="DA10" s="653"/>
      <c r="DB10" s="653"/>
      <c r="DC10" s="653"/>
      <c r="DD10" s="659" t="s">
        <v>249</v>
      </c>
      <c r="DE10" s="651"/>
      <c r="DF10" s="651"/>
      <c r="DG10" s="651"/>
      <c r="DH10" s="651"/>
      <c r="DI10" s="651"/>
      <c r="DJ10" s="651"/>
      <c r="DK10" s="651"/>
      <c r="DL10" s="651"/>
      <c r="DM10" s="651"/>
      <c r="DN10" s="651"/>
      <c r="DO10" s="651"/>
      <c r="DP10" s="652"/>
      <c r="DQ10" s="659">
        <v>2599</v>
      </c>
      <c r="DR10" s="651"/>
      <c r="DS10" s="651"/>
      <c r="DT10" s="651"/>
      <c r="DU10" s="651"/>
      <c r="DV10" s="651"/>
      <c r="DW10" s="651"/>
      <c r="DX10" s="651"/>
      <c r="DY10" s="651"/>
      <c r="DZ10" s="651"/>
      <c r="EA10" s="651"/>
      <c r="EB10" s="651"/>
      <c r="EC10" s="660"/>
    </row>
    <row r="11" spans="2:143" ht="11.25" customHeight="1" x14ac:dyDescent="0.15">
      <c r="B11" s="647" t="s">
        <v>254</v>
      </c>
      <c r="C11" s="648"/>
      <c r="D11" s="648"/>
      <c r="E11" s="648"/>
      <c r="F11" s="648"/>
      <c r="G11" s="648"/>
      <c r="H11" s="648"/>
      <c r="I11" s="648"/>
      <c r="J11" s="648"/>
      <c r="K11" s="648"/>
      <c r="L11" s="648"/>
      <c r="M11" s="648"/>
      <c r="N11" s="648"/>
      <c r="O11" s="648"/>
      <c r="P11" s="648"/>
      <c r="Q11" s="649"/>
      <c r="R11" s="650">
        <v>149078</v>
      </c>
      <c r="S11" s="651"/>
      <c r="T11" s="651"/>
      <c r="U11" s="651"/>
      <c r="V11" s="651"/>
      <c r="W11" s="651"/>
      <c r="X11" s="651"/>
      <c r="Y11" s="652"/>
      <c r="Z11" s="655">
        <v>1.7</v>
      </c>
      <c r="AA11" s="656"/>
      <c r="AB11" s="656"/>
      <c r="AC11" s="668"/>
      <c r="AD11" s="659">
        <v>149078</v>
      </c>
      <c r="AE11" s="651"/>
      <c r="AF11" s="651"/>
      <c r="AG11" s="651"/>
      <c r="AH11" s="651"/>
      <c r="AI11" s="651"/>
      <c r="AJ11" s="651"/>
      <c r="AK11" s="652"/>
      <c r="AL11" s="655">
        <v>3.3</v>
      </c>
      <c r="AM11" s="656"/>
      <c r="AN11" s="656"/>
      <c r="AO11" s="657"/>
      <c r="AP11" s="647" t="s">
        <v>255</v>
      </c>
      <c r="AQ11" s="648"/>
      <c r="AR11" s="648"/>
      <c r="AS11" s="648"/>
      <c r="AT11" s="648"/>
      <c r="AU11" s="648"/>
      <c r="AV11" s="648"/>
      <c r="AW11" s="648"/>
      <c r="AX11" s="648"/>
      <c r="AY11" s="648"/>
      <c r="AZ11" s="648"/>
      <c r="BA11" s="648"/>
      <c r="BB11" s="648"/>
      <c r="BC11" s="648"/>
      <c r="BD11" s="648"/>
      <c r="BE11" s="648"/>
      <c r="BF11" s="649"/>
      <c r="BG11" s="650">
        <v>39843</v>
      </c>
      <c r="BH11" s="651"/>
      <c r="BI11" s="651"/>
      <c r="BJ11" s="651"/>
      <c r="BK11" s="651"/>
      <c r="BL11" s="651"/>
      <c r="BM11" s="651"/>
      <c r="BN11" s="652"/>
      <c r="BO11" s="653">
        <v>4.2</v>
      </c>
      <c r="BP11" s="653"/>
      <c r="BQ11" s="653"/>
      <c r="BR11" s="653"/>
      <c r="BS11" s="659">
        <v>7896</v>
      </c>
      <c r="BT11" s="651"/>
      <c r="BU11" s="651"/>
      <c r="BV11" s="651"/>
      <c r="BW11" s="651"/>
      <c r="BX11" s="651"/>
      <c r="BY11" s="651"/>
      <c r="BZ11" s="651"/>
      <c r="CA11" s="651"/>
      <c r="CB11" s="660"/>
      <c r="CD11" s="665" t="s">
        <v>256</v>
      </c>
      <c r="CE11" s="666"/>
      <c r="CF11" s="666"/>
      <c r="CG11" s="666"/>
      <c r="CH11" s="666"/>
      <c r="CI11" s="666"/>
      <c r="CJ11" s="666"/>
      <c r="CK11" s="666"/>
      <c r="CL11" s="666"/>
      <c r="CM11" s="666"/>
      <c r="CN11" s="666"/>
      <c r="CO11" s="666"/>
      <c r="CP11" s="666"/>
      <c r="CQ11" s="667"/>
      <c r="CR11" s="650">
        <v>589914</v>
      </c>
      <c r="CS11" s="651"/>
      <c r="CT11" s="651"/>
      <c r="CU11" s="651"/>
      <c r="CV11" s="651"/>
      <c r="CW11" s="651"/>
      <c r="CX11" s="651"/>
      <c r="CY11" s="652"/>
      <c r="CZ11" s="653">
        <v>6.6</v>
      </c>
      <c r="DA11" s="653"/>
      <c r="DB11" s="653"/>
      <c r="DC11" s="653"/>
      <c r="DD11" s="659">
        <v>122076</v>
      </c>
      <c r="DE11" s="651"/>
      <c r="DF11" s="651"/>
      <c r="DG11" s="651"/>
      <c r="DH11" s="651"/>
      <c r="DI11" s="651"/>
      <c r="DJ11" s="651"/>
      <c r="DK11" s="651"/>
      <c r="DL11" s="651"/>
      <c r="DM11" s="651"/>
      <c r="DN11" s="651"/>
      <c r="DO11" s="651"/>
      <c r="DP11" s="652"/>
      <c r="DQ11" s="659">
        <v>217912</v>
      </c>
      <c r="DR11" s="651"/>
      <c r="DS11" s="651"/>
      <c r="DT11" s="651"/>
      <c r="DU11" s="651"/>
      <c r="DV11" s="651"/>
      <c r="DW11" s="651"/>
      <c r="DX11" s="651"/>
      <c r="DY11" s="651"/>
      <c r="DZ11" s="651"/>
      <c r="EA11" s="651"/>
      <c r="EB11" s="651"/>
      <c r="EC11" s="660"/>
    </row>
    <row r="12" spans="2:143" ht="11.25" customHeight="1" x14ac:dyDescent="0.15">
      <c r="B12" s="647" t="s">
        <v>257</v>
      </c>
      <c r="C12" s="648"/>
      <c r="D12" s="648"/>
      <c r="E12" s="648"/>
      <c r="F12" s="648"/>
      <c r="G12" s="648"/>
      <c r="H12" s="648"/>
      <c r="I12" s="648"/>
      <c r="J12" s="648"/>
      <c r="K12" s="648"/>
      <c r="L12" s="648"/>
      <c r="M12" s="648"/>
      <c r="N12" s="648"/>
      <c r="O12" s="648"/>
      <c r="P12" s="648"/>
      <c r="Q12" s="649"/>
      <c r="R12" s="650">
        <v>3104</v>
      </c>
      <c r="S12" s="651"/>
      <c r="T12" s="651"/>
      <c r="U12" s="651"/>
      <c r="V12" s="651"/>
      <c r="W12" s="651"/>
      <c r="X12" s="651"/>
      <c r="Y12" s="652"/>
      <c r="Z12" s="653">
        <v>0</v>
      </c>
      <c r="AA12" s="653"/>
      <c r="AB12" s="653"/>
      <c r="AC12" s="653"/>
      <c r="AD12" s="654">
        <v>3104</v>
      </c>
      <c r="AE12" s="654"/>
      <c r="AF12" s="654"/>
      <c r="AG12" s="654"/>
      <c r="AH12" s="654"/>
      <c r="AI12" s="654"/>
      <c r="AJ12" s="654"/>
      <c r="AK12" s="654"/>
      <c r="AL12" s="655">
        <v>0.1</v>
      </c>
      <c r="AM12" s="656"/>
      <c r="AN12" s="656"/>
      <c r="AO12" s="657"/>
      <c r="AP12" s="647" t="s">
        <v>258</v>
      </c>
      <c r="AQ12" s="648"/>
      <c r="AR12" s="648"/>
      <c r="AS12" s="648"/>
      <c r="AT12" s="648"/>
      <c r="AU12" s="648"/>
      <c r="AV12" s="648"/>
      <c r="AW12" s="648"/>
      <c r="AX12" s="648"/>
      <c r="AY12" s="648"/>
      <c r="AZ12" s="648"/>
      <c r="BA12" s="648"/>
      <c r="BB12" s="648"/>
      <c r="BC12" s="648"/>
      <c r="BD12" s="648"/>
      <c r="BE12" s="648"/>
      <c r="BF12" s="649"/>
      <c r="BG12" s="650">
        <v>417148</v>
      </c>
      <c r="BH12" s="651"/>
      <c r="BI12" s="651"/>
      <c r="BJ12" s="651"/>
      <c r="BK12" s="651"/>
      <c r="BL12" s="651"/>
      <c r="BM12" s="651"/>
      <c r="BN12" s="652"/>
      <c r="BO12" s="653">
        <v>44.3</v>
      </c>
      <c r="BP12" s="653"/>
      <c r="BQ12" s="653"/>
      <c r="BR12" s="653"/>
      <c r="BS12" s="659" t="s">
        <v>249</v>
      </c>
      <c r="BT12" s="651"/>
      <c r="BU12" s="651"/>
      <c r="BV12" s="651"/>
      <c r="BW12" s="651"/>
      <c r="BX12" s="651"/>
      <c r="BY12" s="651"/>
      <c r="BZ12" s="651"/>
      <c r="CA12" s="651"/>
      <c r="CB12" s="660"/>
      <c r="CD12" s="665" t="s">
        <v>259</v>
      </c>
      <c r="CE12" s="666"/>
      <c r="CF12" s="666"/>
      <c r="CG12" s="666"/>
      <c r="CH12" s="666"/>
      <c r="CI12" s="666"/>
      <c r="CJ12" s="666"/>
      <c r="CK12" s="666"/>
      <c r="CL12" s="666"/>
      <c r="CM12" s="666"/>
      <c r="CN12" s="666"/>
      <c r="CO12" s="666"/>
      <c r="CP12" s="666"/>
      <c r="CQ12" s="667"/>
      <c r="CR12" s="650">
        <v>439151</v>
      </c>
      <c r="CS12" s="651"/>
      <c r="CT12" s="651"/>
      <c r="CU12" s="651"/>
      <c r="CV12" s="651"/>
      <c r="CW12" s="651"/>
      <c r="CX12" s="651"/>
      <c r="CY12" s="652"/>
      <c r="CZ12" s="653">
        <v>4.9000000000000004</v>
      </c>
      <c r="DA12" s="653"/>
      <c r="DB12" s="653"/>
      <c r="DC12" s="653"/>
      <c r="DD12" s="659">
        <v>6254</v>
      </c>
      <c r="DE12" s="651"/>
      <c r="DF12" s="651"/>
      <c r="DG12" s="651"/>
      <c r="DH12" s="651"/>
      <c r="DI12" s="651"/>
      <c r="DJ12" s="651"/>
      <c r="DK12" s="651"/>
      <c r="DL12" s="651"/>
      <c r="DM12" s="651"/>
      <c r="DN12" s="651"/>
      <c r="DO12" s="651"/>
      <c r="DP12" s="652"/>
      <c r="DQ12" s="659">
        <v>176786</v>
      </c>
      <c r="DR12" s="651"/>
      <c r="DS12" s="651"/>
      <c r="DT12" s="651"/>
      <c r="DU12" s="651"/>
      <c r="DV12" s="651"/>
      <c r="DW12" s="651"/>
      <c r="DX12" s="651"/>
      <c r="DY12" s="651"/>
      <c r="DZ12" s="651"/>
      <c r="EA12" s="651"/>
      <c r="EB12" s="651"/>
      <c r="EC12" s="660"/>
    </row>
    <row r="13" spans="2:143" ht="11.25" customHeight="1" x14ac:dyDescent="0.15">
      <c r="B13" s="647" t="s">
        <v>260</v>
      </c>
      <c r="C13" s="648"/>
      <c r="D13" s="648"/>
      <c r="E13" s="648"/>
      <c r="F13" s="648"/>
      <c r="G13" s="648"/>
      <c r="H13" s="648"/>
      <c r="I13" s="648"/>
      <c r="J13" s="648"/>
      <c r="K13" s="648"/>
      <c r="L13" s="648"/>
      <c r="M13" s="648"/>
      <c r="N13" s="648"/>
      <c r="O13" s="648"/>
      <c r="P13" s="648"/>
      <c r="Q13" s="649"/>
      <c r="R13" s="650" t="s">
        <v>249</v>
      </c>
      <c r="S13" s="651"/>
      <c r="T13" s="651"/>
      <c r="U13" s="651"/>
      <c r="V13" s="651"/>
      <c r="W13" s="651"/>
      <c r="X13" s="651"/>
      <c r="Y13" s="652"/>
      <c r="Z13" s="653" t="s">
        <v>249</v>
      </c>
      <c r="AA13" s="653"/>
      <c r="AB13" s="653"/>
      <c r="AC13" s="653"/>
      <c r="AD13" s="654" t="s">
        <v>130</v>
      </c>
      <c r="AE13" s="654"/>
      <c r="AF13" s="654"/>
      <c r="AG13" s="654"/>
      <c r="AH13" s="654"/>
      <c r="AI13" s="654"/>
      <c r="AJ13" s="654"/>
      <c r="AK13" s="654"/>
      <c r="AL13" s="655" t="s">
        <v>130</v>
      </c>
      <c r="AM13" s="656"/>
      <c r="AN13" s="656"/>
      <c r="AO13" s="657"/>
      <c r="AP13" s="647" t="s">
        <v>261</v>
      </c>
      <c r="AQ13" s="648"/>
      <c r="AR13" s="648"/>
      <c r="AS13" s="648"/>
      <c r="AT13" s="648"/>
      <c r="AU13" s="648"/>
      <c r="AV13" s="648"/>
      <c r="AW13" s="648"/>
      <c r="AX13" s="648"/>
      <c r="AY13" s="648"/>
      <c r="AZ13" s="648"/>
      <c r="BA13" s="648"/>
      <c r="BB13" s="648"/>
      <c r="BC13" s="648"/>
      <c r="BD13" s="648"/>
      <c r="BE13" s="648"/>
      <c r="BF13" s="649"/>
      <c r="BG13" s="650">
        <v>405238</v>
      </c>
      <c r="BH13" s="651"/>
      <c r="BI13" s="651"/>
      <c r="BJ13" s="651"/>
      <c r="BK13" s="651"/>
      <c r="BL13" s="651"/>
      <c r="BM13" s="651"/>
      <c r="BN13" s="652"/>
      <c r="BO13" s="653">
        <v>43.1</v>
      </c>
      <c r="BP13" s="653"/>
      <c r="BQ13" s="653"/>
      <c r="BR13" s="653"/>
      <c r="BS13" s="659" t="s">
        <v>130</v>
      </c>
      <c r="BT13" s="651"/>
      <c r="BU13" s="651"/>
      <c r="BV13" s="651"/>
      <c r="BW13" s="651"/>
      <c r="BX13" s="651"/>
      <c r="BY13" s="651"/>
      <c r="BZ13" s="651"/>
      <c r="CA13" s="651"/>
      <c r="CB13" s="660"/>
      <c r="CD13" s="665" t="s">
        <v>262</v>
      </c>
      <c r="CE13" s="666"/>
      <c r="CF13" s="666"/>
      <c r="CG13" s="666"/>
      <c r="CH13" s="666"/>
      <c r="CI13" s="666"/>
      <c r="CJ13" s="666"/>
      <c r="CK13" s="666"/>
      <c r="CL13" s="666"/>
      <c r="CM13" s="666"/>
      <c r="CN13" s="666"/>
      <c r="CO13" s="666"/>
      <c r="CP13" s="666"/>
      <c r="CQ13" s="667"/>
      <c r="CR13" s="650">
        <v>1038019</v>
      </c>
      <c r="CS13" s="651"/>
      <c r="CT13" s="651"/>
      <c r="CU13" s="651"/>
      <c r="CV13" s="651"/>
      <c r="CW13" s="651"/>
      <c r="CX13" s="651"/>
      <c r="CY13" s="652"/>
      <c r="CZ13" s="653">
        <v>11.6</v>
      </c>
      <c r="DA13" s="653"/>
      <c r="DB13" s="653"/>
      <c r="DC13" s="653"/>
      <c r="DD13" s="659">
        <v>491455</v>
      </c>
      <c r="DE13" s="651"/>
      <c r="DF13" s="651"/>
      <c r="DG13" s="651"/>
      <c r="DH13" s="651"/>
      <c r="DI13" s="651"/>
      <c r="DJ13" s="651"/>
      <c r="DK13" s="651"/>
      <c r="DL13" s="651"/>
      <c r="DM13" s="651"/>
      <c r="DN13" s="651"/>
      <c r="DO13" s="651"/>
      <c r="DP13" s="652"/>
      <c r="DQ13" s="659">
        <v>512649</v>
      </c>
      <c r="DR13" s="651"/>
      <c r="DS13" s="651"/>
      <c r="DT13" s="651"/>
      <c r="DU13" s="651"/>
      <c r="DV13" s="651"/>
      <c r="DW13" s="651"/>
      <c r="DX13" s="651"/>
      <c r="DY13" s="651"/>
      <c r="DZ13" s="651"/>
      <c r="EA13" s="651"/>
      <c r="EB13" s="651"/>
      <c r="EC13" s="660"/>
    </row>
    <row r="14" spans="2:143" ht="11.25" customHeight="1" x14ac:dyDescent="0.15">
      <c r="B14" s="647" t="s">
        <v>263</v>
      </c>
      <c r="C14" s="648"/>
      <c r="D14" s="648"/>
      <c r="E14" s="648"/>
      <c r="F14" s="648"/>
      <c r="G14" s="648"/>
      <c r="H14" s="648"/>
      <c r="I14" s="648"/>
      <c r="J14" s="648"/>
      <c r="K14" s="648"/>
      <c r="L14" s="648"/>
      <c r="M14" s="648"/>
      <c r="N14" s="648"/>
      <c r="O14" s="648"/>
      <c r="P14" s="648"/>
      <c r="Q14" s="649"/>
      <c r="R14" s="650">
        <v>13852</v>
      </c>
      <c r="S14" s="651"/>
      <c r="T14" s="651"/>
      <c r="U14" s="651"/>
      <c r="V14" s="651"/>
      <c r="W14" s="651"/>
      <c r="X14" s="651"/>
      <c r="Y14" s="652"/>
      <c r="Z14" s="653">
        <v>0.2</v>
      </c>
      <c r="AA14" s="653"/>
      <c r="AB14" s="653"/>
      <c r="AC14" s="653"/>
      <c r="AD14" s="654">
        <v>13852</v>
      </c>
      <c r="AE14" s="654"/>
      <c r="AF14" s="654"/>
      <c r="AG14" s="654"/>
      <c r="AH14" s="654"/>
      <c r="AI14" s="654"/>
      <c r="AJ14" s="654"/>
      <c r="AK14" s="654"/>
      <c r="AL14" s="655">
        <v>0.3</v>
      </c>
      <c r="AM14" s="656"/>
      <c r="AN14" s="656"/>
      <c r="AO14" s="657"/>
      <c r="AP14" s="647" t="s">
        <v>264</v>
      </c>
      <c r="AQ14" s="648"/>
      <c r="AR14" s="648"/>
      <c r="AS14" s="648"/>
      <c r="AT14" s="648"/>
      <c r="AU14" s="648"/>
      <c r="AV14" s="648"/>
      <c r="AW14" s="648"/>
      <c r="AX14" s="648"/>
      <c r="AY14" s="648"/>
      <c r="AZ14" s="648"/>
      <c r="BA14" s="648"/>
      <c r="BB14" s="648"/>
      <c r="BC14" s="648"/>
      <c r="BD14" s="648"/>
      <c r="BE14" s="648"/>
      <c r="BF14" s="649"/>
      <c r="BG14" s="650">
        <v>20202</v>
      </c>
      <c r="BH14" s="651"/>
      <c r="BI14" s="651"/>
      <c r="BJ14" s="651"/>
      <c r="BK14" s="651"/>
      <c r="BL14" s="651"/>
      <c r="BM14" s="651"/>
      <c r="BN14" s="652"/>
      <c r="BO14" s="653">
        <v>2.1</v>
      </c>
      <c r="BP14" s="653"/>
      <c r="BQ14" s="653"/>
      <c r="BR14" s="653"/>
      <c r="BS14" s="659" t="s">
        <v>249</v>
      </c>
      <c r="BT14" s="651"/>
      <c r="BU14" s="651"/>
      <c r="BV14" s="651"/>
      <c r="BW14" s="651"/>
      <c r="BX14" s="651"/>
      <c r="BY14" s="651"/>
      <c r="BZ14" s="651"/>
      <c r="CA14" s="651"/>
      <c r="CB14" s="660"/>
      <c r="CD14" s="665" t="s">
        <v>265</v>
      </c>
      <c r="CE14" s="666"/>
      <c r="CF14" s="666"/>
      <c r="CG14" s="666"/>
      <c r="CH14" s="666"/>
      <c r="CI14" s="666"/>
      <c r="CJ14" s="666"/>
      <c r="CK14" s="666"/>
      <c r="CL14" s="666"/>
      <c r="CM14" s="666"/>
      <c r="CN14" s="666"/>
      <c r="CO14" s="666"/>
      <c r="CP14" s="666"/>
      <c r="CQ14" s="667"/>
      <c r="CR14" s="650">
        <v>346546</v>
      </c>
      <c r="CS14" s="651"/>
      <c r="CT14" s="651"/>
      <c r="CU14" s="651"/>
      <c r="CV14" s="651"/>
      <c r="CW14" s="651"/>
      <c r="CX14" s="651"/>
      <c r="CY14" s="652"/>
      <c r="CZ14" s="653">
        <v>3.9</v>
      </c>
      <c r="DA14" s="653"/>
      <c r="DB14" s="653"/>
      <c r="DC14" s="653"/>
      <c r="DD14" s="659">
        <v>4545</v>
      </c>
      <c r="DE14" s="651"/>
      <c r="DF14" s="651"/>
      <c r="DG14" s="651"/>
      <c r="DH14" s="651"/>
      <c r="DI14" s="651"/>
      <c r="DJ14" s="651"/>
      <c r="DK14" s="651"/>
      <c r="DL14" s="651"/>
      <c r="DM14" s="651"/>
      <c r="DN14" s="651"/>
      <c r="DO14" s="651"/>
      <c r="DP14" s="652"/>
      <c r="DQ14" s="659">
        <v>331108</v>
      </c>
      <c r="DR14" s="651"/>
      <c r="DS14" s="651"/>
      <c r="DT14" s="651"/>
      <c r="DU14" s="651"/>
      <c r="DV14" s="651"/>
      <c r="DW14" s="651"/>
      <c r="DX14" s="651"/>
      <c r="DY14" s="651"/>
      <c r="DZ14" s="651"/>
      <c r="EA14" s="651"/>
      <c r="EB14" s="651"/>
      <c r="EC14" s="660"/>
    </row>
    <row r="15" spans="2:143" ht="11.25" customHeight="1" x14ac:dyDescent="0.15">
      <c r="B15" s="647" t="s">
        <v>266</v>
      </c>
      <c r="C15" s="648"/>
      <c r="D15" s="648"/>
      <c r="E15" s="648"/>
      <c r="F15" s="648"/>
      <c r="G15" s="648"/>
      <c r="H15" s="648"/>
      <c r="I15" s="648"/>
      <c r="J15" s="648"/>
      <c r="K15" s="648"/>
      <c r="L15" s="648"/>
      <c r="M15" s="648"/>
      <c r="N15" s="648"/>
      <c r="O15" s="648"/>
      <c r="P15" s="648"/>
      <c r="Q15" s="649"/>
      <c r="R15" s="650" t="s">
        <v>249</v>
      </c>
      <c r="S15" s="651"/>
      <c r="T15" s="651"/>
      <c r="U15" s="651"/>
      <c r="V15" s="651"/>
      <c r="W15" s="651"/>
      <c r="X15" s="651"/>
      <c r="Y15" s="652"/>
      <c r="Z15" s="653" t="s">
        <v>249</v>
      </c>
      <c r="AA15" s="653"/>
      <c r="AB15" s="653"/>
      <c r="AC15" s="653"/>
      <c r="AD15" s="654" t="s">
        <v>249</v>
      </c>
      <c r="AE15" s="654"/>
      <c r="AF15" s="654"/>
      <c r="AG15" s="654"/>
      <c r="AH15" s="654"/>
      <c r="AI15" s="654"/>
      <c r="AJ15" s="654"/>
      <c r="AK15" s="654"/>
      <c r="AL15" s="655" t="s">
        <v>130</v>
      </c>
      <c r="AM15" s="656"/>
      <c r="AN15" s="656"/>
      <c r="AO15" s="657"/>
      <c r="AP15" s="647" t="s">
        <v>267</v>
      </c>
      <c r="AQ15" s="648"/>
      <c r="AR15" s="648"/>
      <c r="AS15" s="648"/>
      <c r="AT15" s="648"/>
      <c r="AU15" s="648"/>
      <c r="AV15" s="648"/>
      <c r="AW15" s="648"/>
      <c r="AX15" s="648"/>
      <c r="AY15" s="648"/>
      <c r="AZ15" s="648"/>
      <c r="BA15" s="648"/>
      <c r="BB15" s="648"/>
      <c r="BC15" s="648"/>
      <c r="BD15" s="648"/>
      <c r="BE15" s="648"/>
      <c r="BF15" s="649"/>
      <c r="BG15" s="650">
        <v>62037</v>
      </c>
      <c r="BH15" s="651"/>
      <c r="BI15" s="651"/>
      <c r="BJ15" s="651"/>
      <c r="BK15" s="651"/>
      <c r="BL15" s="651"/>
      <c r="BM15" s="651"/>
      <c r="BN15" s="652"/>
      <c r="BO15" s="653">
        <v>6.6</v>
      </c>
      <c r="BP15" s="653"/>
      <c r="BQ15" s="653"/>
      <c r="BR15" s="653"/>
      <c r="BS15" s="659" t="s">
        <v>130</v>
      </c>
      <c r="BT15" s="651"/>
      <c r="BU15" s="651"/>
      <c r="BV15" s="651"/>
      <c r="BW15" s="651"/>
      <c r="BX15" s="651"/>
      <c r="BY15" s="651"/>
      <c r="BZ15" s="651"/>
      <c r="CA15" s="651"/>
      <c r="CB15" s="660"/>
      <c r="CD15" s="665" t="s">
        <v>268</v>
      </c>
      <c r="CE15" s="666"/>
      <c r="CF15" s="666"/>
      <c r="CG15" s="666"/>
      <c r="CH15" s="666"/>
      <c r="CI15" s="666"/>
      <c r="CJ15" s="666"/>
      <c r="CK15" s="666"/>
      <c r="CL15" s="666"/>
      <c r="CM15" s="666"/>
      <c r="CN15" s="666"/>
      <c r="CO15" s="666"/>
      <c r="CP15" s="666"/>
      <c r="CQ15" s="667"/>
      <c r="CR15" s="650">
        <v>502216</v>
      </c>
      <c r="CS15" s="651"/>
      <c r="CT15" s="651"/>
      <c r="CU15" s="651"/>
      <c r="CV15" s="651"/>
      <c r="CW15" s="651"/>
      <c r="CX15" s="651"/>
      <c r="CY15" s="652"/>
      <c r="CZ15" s="653">
        <v>5.6</v>
      </c>
      <c r="DA15" s="653"/>
      <c r="DB15" s="653"/>
      <c r="DC15" s="653"/>
      <c r="DD15" s="659">
        <v>9328</v>
      </c>
      <c r="DE15" s="651"/>
      <c r="DF15" s="651"/>
      <c r="DG15" s="651"/>
      <c r="DH15" s="651"/>
      <c r="DI15" s="651"/>
      <c r="DJ15" s="651"/>
      <c r="DK15" s="651"/>
      <c r="DL15" s="651"/>
      <c r="DM15" s="651"/>
      <c r="DN15" s="651"/>
      <c r="DO15" s="651"/>
      <c r="DP15" s="652"/>
      <c r="DQ15" s="659">
        <v>453978</v>
      </c>
      <c r="DR15" s="651"/>
      <c r="DS15" s="651"/>
      <c r="DT15" s="651"/>
      <c r="DU15" s="651"/>
      <c r="DV15" s="651"/>
      <c r="DW15" s="651"/>
      <c r="DX15" s="651"/>
      <c r="DY15" s="651"/>
      <c r="DZ15" s="651"/>
      <c r="EA15" s="651"/>
      <c r="EB15" s="651"/>
      <c r="EC15" s="660"/>
    </row>
    <row r="16" spans="2:143" ht="11.25" customHeight="1" x14ac:dyDescent="0.15">
      <c r="B16" s="647" t="s">
        <v>269</v>
      </c>
      <c r="C16" s="648"/>
      <c r="D16" s="648"/>
      <c r="E16" s="648"/>
      <c r="F16" s="648"/>
      <c r="G16" s="648"/>
      <c r="H16" s="648"/>
      <c r="I16" s="648"/>
      <c r="J16" s="648"/>
      <c r="K16" s="648"/>
      <c r="L16" s="648"/>
      <c r="M16" s="648"/>
      <c r="N16" s="648"/>
      <c r="O16" s="648"/>
      <c r="P16" s="648"/>
      <c r="Q16" s="649"/>
      <c r="R16" s="650">
        <v>4000</v>
      </c>
      <c r="S16" s="651"/>
      <c r="T16" s="651"/>
      <c r="U16" s="651"/>
      <c r="V16" s="651"/>
      <c r="W16" s="651"/>
      <c r="X16" s="651"/>
      <c r="Y16" s="652"/>
      <c r="Z16" s="653">
        <v>0</v>
      </c>
      <c r="AA16" s="653"/>
      <c r="AB16" s="653"/>
      <c r="AC16" s="653"/>
      <c r="AD16" s="654">
        <v>4000</v>
      </c>
      <c r="AE16" s="654"/>
      <c r="AF16" s="654"/>
      <c r="AG16" s="654"/>
      <c r="AH16" s="654"/>
      <c r="AI16" s="654"/>
      <c r="AJ16" s="654"/>
      <c r="AK16" s="654"/>
      <c r="AL16" s="655">
        <v>0.1</v>
      </c>
      <c r="AM16" s="656"/>
      <c r="AN16" s="656"/>
      <c r="AO16" s="657"/>
      <c r="AP16" s="647" t="s">
        <v>270</v>
      </c>
      <c r="AQ16" s="648"/>
      <c r="AR16" s="648"/>
      <c r="AS16" s="648"/>
      <c r="AT16" s="648"/>
      <c r="AU16" s="648"/>
      <c r="AV16" s="648"/>
      <c r="AW16" s="648"/>
      <c r="AX16" s="648"/>
      <c r="AY16" s="648"/>
      <c r="AZ16" s="648"/>
      <c r="BA16" s="648"/>
      <c r="BB16" s="648"/>
      <c r="BC16" s="648"/>
      <c r="BD16" s="648"/>
      <c r="BE16" s="648"/>
      <c r="BF16" s="649"/>
      <c r="BG16" s="650" t="s">
        <v>249</v>
      </c>
      <c r="BH16" s="651"/>
      <c r="BI16" s="651"/>
      <c r="BJ16" s="651"/>
      <c r="BK16" s="651"/>
      <c r="BL16" s="651"/>
      <c r="BM16" s="651"/>
      <c r="BN16" s="652"/>
      <c r="BO16" s="653" t="s">
        <v>130</v>
      </c>
      <c r="BP16" s="653"/>
      <c r="BQ16" s="653"/>
      <c r="BR16" s="653"/>
      <c r="BS16" s="659" t="s">
        <v>249</v>
      </c>
      <c r="BT16" s="651"/>
      <c r="BU16" s="651"/>
      <c r="BV16" s="651"/>
      <c r="BW16" s="651"/>
      <c r="BX16" s="651"/>
      <c r="BY16" s="651"/>
      <c r="BZ16" s="651"/>
      <c r="CA16" s="651"/>
      <c r="CB16" s="660"/>
      <c r="CD16" s="665" t="s">
        <v>271</v>
      </c>
      <c r="CE16" s="666"/>
      <c r="CF16" s="666"/>
      <c r="CG16" s="666"/>
      <c r="CH16" s="666"/>
      <c r="CI16" s="666"/>
      <c r="CJ16" s="666"/>
      <c r="CK16" s="666"/>
      <c r="CL16" s="666"/>
      <c r="CM16" s="666"/>
      <c r="CN16" s="666"/>
      <c r="CO16" s="666"/>
      <c r="CP16" s="666"/>
      <c r="CQ16" s="667"/>
      <c r="CR16" s="650">
        <v>2464</v>
      </c>
      <c r="CS16" s="651"/>
      <c r="CT16" s="651"/>
      <c r="CU16" s="651"/>
      <c r="CV16" s="651"/>
      <c r="CW16" s="651"/>
      <c r="CX16" s="651"/>
      <c r="CY16" s="652"/>
      <c r="CZ16" s="653">
        <v>0</v>
      </c>
      <c r="DA16" s="653"/>
      <c r="DB16" s="653"/>
      <c r="DC16" s="653"/>
      <c r="DD16" s="659" t="s">
        <v>130</v>
      </c>
      <c r="DE16" s="651"/>
      <c r="DF16" s="651"/>
      <c r="DG16" s="651"/>
      <c r="DH16" s="651"/>
      <c r="DI16" s="651"/>
      <c r="DJ16" s="651"/>
      <c r="DK16" s="651"/>
      <c r="DL16" s="651"/>
      <c r="DM16" s="651"/>
      <c r="DN16" s="651"/>
      <c r="DO16" s="651"/>
      <c r="DP16" s="652"/>
      <c r="DQ16" s="659">
        <v>2464</v>
      </c>
      <c r="DR16" s="651"/>
      <c r="DS16" s="651"/>
      <c r="DT16" s="651"/>
      <c r="DU16" s="651"/>
      <c r="DV16" s="651"/>
      <c r="DW16" s="651"/>
      <c r="DX16" s="651"/>
      <c r="DY16" s="651"/>
      <c r="DZ16" s="651"/>
      <c r="EA16" s="651"/>
      <c r="EB16" s="651"/>
      <c r="EC16" s="660"/>
    </row>
    <row r="17" spans="2:133" ht="11.25" customHeight="1" x14ac:dyDescent="0.15">
      <c r="B17" s="647" t="s">
        <v>272</v>
      </c>
      <c r="C17" s="648"/>
      <c r="D17" s="648"/>
      <c r="E17" s="648"/>
      <c r="F17" s="648"/>
      <c r="G17" s="648"/>
      <c r="H17" s="648"/>
      <c r="I17" s="648"/>
      <c r="J17" s="648"/>
      <c r="K17" s="648"/>
      <c r="L17" s="648"/>
      <c r="M17" s="648"/>
      <c r="N17" s="648"/>
      <c r="O17" s="648"/>
      <c r="P17" s="648"/>
      <c r="Q17" s="649"/>
      <c r="R17" s="650">
        <v>10694</v>
      </c>
      <c r="S17" s="651"/>
      <c r="T17" s="651"/>
      <c r="U17" s="651"/>
      <c r="V17" s="651"/>
      <c r="W17" s="651"/>
      <c r="X17" s="651"/>
      <c r="Y17" s="652"/>
      <c r="Z17" s="653">
        <v>0.1</v>
      </c>
      <c r="AA17" s="653"/>
      <c r="AB17" s="653"/>
      <c r="AC17" s="653"/>
      <c r="AD17" s="654">
        <v>10694</v>
      </c>
      <c r="AE17" s="654"/>
      <c r="AF17" s="654"/>
      <c r="AG17" s="654"/>
      <c r="AH17" s="654"/>
      <c r="AI17" s="654"/>
      <c r="AJ17" s="654"/>
      <c r="AK17" s="654"/>
      <c r="AL17" s="655">
        <v>0.2</v>
      </c>
      <c r="AM17" s="656"/>
      <c r="AN17" s="656"/>
      <c r="AO17" s="657"/>
      <c r="AP17" s="647" t="s">
        <v>273</v>
      </c>
      <c r="AQ17" s="648"/>
      <c r="AR17" s="648"/>
      <c r="AS17" s="648"/>
      <c r="AT17" s="648"/>
      <c r="AU17" s="648"/>
      <c r="AV17" s="648"/>
      <c r="AW17" s="648"/>
      <c r="AX17" s="648"/>
      <c r="AY17" s="648"/>
      <c r="AZ17" s="648"/>
      <c r="BA17" s="648"/>
      <c r="BB17" s="648"/>
      <c r="BC17" s="648"/>
      <c r="BD17" s="648"/>
      <c r="BE17" s="648"/>
      <c r="BF17" s="649"/>
      <c r="BG17" s="650" t="s">
        <v>130</v>
      </c>
      <c r="BH17" s="651"/>
      <c r="BI17" s="651"/>
      <c r="BJ17" s="651"/>
      <c r="BK17" s="651"/>
      <c r="BL17" s="651"/>
      <c r="BM17" s="651"/>
      <c r="BN17" s="652"/>
      <c r="BO17" s="653" t="s">
        <v>249</v>
      </c>
      <c r="BP17" s="653"/>
      <c r="BQ17" s="653"/>
      <c r="BR17" s="653"/>
      <c r="BS17" s="659" t="s">
        <v>130</v>
      </c>
      <c r="BT17" s="651"/>
      <c r="BU17" s="651"/>
      <c r="BV17" s="651"/>
      <c r="BW17" s="651"/>
      <c r="BX17" s="651"/>
      <c r="BY17" s="651"/>
      <c r="BZ17" s="651"/>
      <c r="CA17" s="651"/>
      <c r="CB17" s="660"/>
      <c r="CD17" s="665" t="s">
        <v>274</v>
      </c>
      <c r="CE17" s="666"/>
      <c r="CF17" s="666"/>
      <c r="CG17" s="666"/>
      <c r="CH17" s="666"/>
      <c r="CI17" s="666"/>
      <c r="CJ17" s="666"/>
      <c r="CK17" s="666"/>
      <c r="CL17" s="666"/>
      <c r="CM17" s="666"/>
      <c r="CN17" s="666"/>
      <c r="CO17" s="666"/>
      <c r="CP17" s="666"/>
      <c r="CQ17" s="667"/>
      <c r="CR17" s="650">
        <v>1327960</v>
      </c>
      <c r="CS17" s="651"/>
      <c r="CT17" s="651"/>
      <c r="CU17" s="651"/>
      <c r="CV17" s="651"/>
      <c r="CW17" s="651"/>
      <c r="CX17" s="651"/>
      <c r="CY17" s="652"/>
      <c r="CZ17" s="653">
        <v>14.9</v>
      </c>
      <c r="DA17" s="653"/>
      <c r="DB17" s="653"/>
      <c r="DC17" s="653"/>
      <c r="DD17" s="659" t="s">
        <v>130</v>
      </c>
      <c r="DE17" s="651"/>
      <c r="DF17" s="651"/>
      <c r="DG17" s="651"/>
      <c r="DH17" s="651"/>
      <c r="DI17" s="651"/>
      <c r="DJ17" s="651"/>
      <c r="DK17" s="651"/>
      <c r="DL17" s="651"/>
      <c r="DM17" s="651"/>
      <c r="DN17" s="651"/>
      <c r="DO17" s="651"/>
      <c r="DP17" s="652"/>
      <c r="DQ17" s="659">
        <v>1259152</v>
      </c>
      <c r="DR17" s="651"/>
      <c r="DS17" s="651"/>
      <c r="DT17" s="651"/>
      <c r="DU17" s="651"/>
      <c r="DV17" s="651"/>
      <c r="DW17" s="651"/>
      <c r="DX17" s="651"/>
      <c r="DY17" s="651"/>
      <c r="DZ17" s="651"/>
      <c r="EA17" s="651"/>
      <c r="EB17" s="651"/>
      <c r="EC17" s="660"/>
    </row>
    <row r="18" spans="2:133" ht="11.25" customHeight="1" x14ac:dyDescent="0.15">
      <c r="B18" s="647" t="s">
        <v>275</v>
      </c>
      <c r="C18" s="648"/>
      <c r="D18" s="648"/>
      <c r="E18" s="648"/>
      <c r="F18" s="648"/>
      <c r="G18" s="648"/>
      <c r="H18" s="648"/>
      <c r="I18" s="648"/>
      <c r="J18" s="648"/>
      <c r="K18" s="648"/>
      <c r="L18" s="648"/>
      <c r="M18" s="648"/>
      <c r="N18" s="648"/>
      <c r="O18" s="648"/>
      <c r="P18" s="648"/>
      <c r="Q18" s="649"/>
      <c r="R18" s="650">
        <v>2162</v>
      </c>
      <c r="S18" s="651"/>
      <c r="T18" s="651"/>
      <c r="U18" s="651"/>
      <c r="V18" s="651"/>
      <c r="W18" s="651"/>
      <c r="X18" s="651"/>
      <c r="Y18" s="652"/>
      <c r="Z18" s="653">
        <v>0</v>
      </c>
      <c r="AA18" s="653"/>
      <c r="AB18" s="653"/>
      <c r="AC18" s="653"/>
      <c r="AD18" s="654">
        <v>2162</v>
      </c>
      <c r="AE18" s="654"/>
      <c r="AF18" s="654"/>
      <c r="AG18" s="654"/>
      <c r="AH18" s="654"/>
      <c r="AI18" s="654"/>
      <c r="AJ18" s="654"/>
      <c r="AK18" s="654"/>
      <c r="AL18" s="655">
        <v>0</v>
      </c>
      <c r="AM18" s="656"/>
      <c r="AN18" s="656"/>
      <c r="AO18" s="657"/>
      <c r="AP18" s="647" t="s">
        <v>276</v>
      </c>
      <c r="AQ18" s="648"/>
      <c r="AR18" s="648"/>
      <c r="AS18" s="648"/>
      <c r="AT18" s="648"/>
      <c r="AU18" s="648"/>
      <c r="AV18" s="648"/>
      <c r="AW18" s="648"/>
      <c r="AX18" s="648"/>
      <c r="AY18" s="648"/>
      <c r="AZ18" s="648"/>
      <c r="BA18" s="648"/>
      <c r="BB18" s="648"/>
      <c r="BC18" s="648"/>
      <c r="BD18" s="648"/>
      <c r="BE18" s="648"/>
      <c r="BF18" s="649"/>
      <c r="BG18" s="650" t="s">
        <v>249</v>
      </c>
      <c r="BH18" s="651"/>
      <c r="BI18" s="651"/>
      <c r="BJ18" s="651"/>
      <c r="BK18" s="651"/>
      <c r="BL18" s="651"/>
      <c r="BM18" s="651"/>
      <c r="BN18" s="652"/>
      <c r="BO18" s="653" t="s">
        <v>130</v>
      </c>
      <c r="BP18" s="653"/>
      <c r="BQ18" s="653"/>
      <c r="BR18" s="653"/>
      <c r="BS18" s="659" t="s">
        <v>249</v>
      </c>
      <c r="BT18" s="651"/>
      <c r="BU18" s="651"/>
      <c r="BV18" s="651"/>
      <c r="BW18" s="651"/>
      <c r="BX18" s="651"/>
      <c r="BY18" s="651"/>
      <c r="BZ18" s="651"/>
      <c r="CA18" s="651"/>
      <c r="CB18" s="660"/>
      <c r="CD18" s="665" t="s">
        <v>277</v>
      </c>
      <c r="CE18" s="666"/>
      <c r="CF18" s="666"/>
      <c r="CG18" s="666"/>
      <c r="CH18" s="666"/>
      <c r="CI18" s="666"/>
      <c r="CJ18" s="666"/>
      <c r="CK18" s="666"/>
      <c r="CL18" s="666"/>
      <c r="CM18" s="666"/>
      <c r="CN18" s="666"/>
      <c r="CO18" s="666"/>
      <c r="CP18" s="666"/>
      <c r="CQ18" s="667"/>
      <c r="CR18" s="650" t="s">
        <v>130</v>
      </c>
      <c r="CS18" s="651"/>
      <c r="CT18" s="651"/>
      <c r="CU18" s="651"/>
      <c r="CV18" s="651"/>
      <c r="CW18" s="651"/>
      <c r="CX18" s="651"/>
      <c r="CY18" s="652"/>
      <c r="CZ18" s="653" t="s">
        <v>130</v>
      </c>
      <c r="DA18" s="653"/>
      <c r="DB18" s="653"/>
      <c r="DC18" s="653"/>
      <c r="DD18" s="659" t="s">
        <v>249</v>
      </c>
      <c r="DE18" s="651"/>
      <c r="DF18" s="651"/>
      <c r="DG18" s="651"/>
      <c r="DH18" s="651"/>
      <c r="DI18" s="651"/>
      <c r="DJ18" s="651"/>
      <c r="DK18" s="651"/>
      <c r="DL18" s="651"/>
      <c r="DM18" s="651"/>
      <c r="DN18" s="651"/>
      <c r="DO18" s="651"/>
      <c r="DP18" s="652"/>
      <c r="DQ18" s="659" t="s">
        <v>130</v>
      </c>
      <c r="DR18" s="651"/>
      <c r="DS18" s="651"/>
      <c r="DT18" s="651"/>
      <c r="DU18" s="651"/>
      <c r="DV18" s="651"/>
      <c r="DW18" s="651"/>
      <c r="DX18" s="651"/>
      <c r="DY18" s="651"/>
      <c r="DZ18" s="651"/>
      <c r="EA18" s="651"/>
      <c r="EB18" s="651"/>
      <c r="EC18" s="660"/>
    </row>
    <row r="19" spans="2:133" ht="11.25" customHeight="1" x14ac:dyDescent="0.15">
      <c r="B19" s="647" t="s">
        <v>278</v>
      </c>
      <c r="C19" s="648"/>
      <c r="D19" s="648"/>
      <c r="E19" s="648"/>
      <c r="F19" s="648"/>
      <c r="G19" s="648"/>
      <c r="H19" s="648"/>
      <c r="I19" s="648"/>
      <c r="J19" s="648"/>
      <c r="K19" s="648"/>
      <c r="L19" s="648"/>
      <c r="M19" s="648"/>
      <c r="N19" s="648"/>
      <c r="O19" s="648"/>
      <c r="P19" s="648"/>
      <c r="Q19" s="649"/>
      <c r="R19" s="650">
        <v>2052</v>
      </c>
      <c r="S19" s="651"/>
      <c r="T19" s="651"/>
      <c r="U19" s="651"/>
      <c r="V19" s="651"/>
      <c r="W19" s="651"/>
      <c r="X19" s="651"/>
      <c r="Y19" s="652"/>
      <c r="Z19" s="653">
        <v>0</v>
      </c>
      <c r="AA19" s="653"/>
      <c r="AB19" s="653"/>
      <c r="AC19" s="653"/>
      <c r="AD19" s="654">
        <v>2052</v>
      </c>
      <c r="AE19" s="654"/>
      <c r="AF19" s="654"/>
      <c r="AG19" s="654"/>
      <c r="AH19" s="654"/>
      <c r="AI19" s="654"/>
      <c r="AJ19" s="654"/>
      <c r="AK19" s="654"/>
      <c r="AL19" s="655">
        <v>0</v>
      </c>
      <c r="AM19" s="656"/>
      <c r="AN19" s="656"/>
      <c r="AO19" s="657"/>
      <c r="AP19" s="647" t="s">
        <v>279</v>
      </c>
      <c r="AQ19" s="648"/>
      <c r="AR19" s="648"/>
      <c r="AS19" s="648"/>
      <c r="AT19" s="648"/>
      <c r="AU19" s="648"/>
      <c r="AV19" s="648"/>
      <c r="AW19" s="648"/>
      <c r="AX19" s="648"/>
      <c r="AY19" s="648"/>
      <c r="AZ19" s="648"/>
      <c r="BA19" s="648"/>
      <c r="BB19" s="648"/>
      <c r="BC19" s="648"/>
      <c r="BD19" s="648"/>
      <c r="BE19" s="648"/>
      <c r="BF19" s="649"/>
      <c r="BG19" s="650">
        <v>28255</v>
      </c>
      <c r="BH19" s="651"/>
      <c r="BI19" s="651"/>
      <c r="BJ19" s="651"/>
      <c r="BK19" s="651"/>
      <c r="BL19" s="651"/>
      <c r="BM19" s="651"/>
      <c r="BN19" s="652"/>
      <c r="BO19" s="653">
        <v>3</v>
      </c>
      <c r="BP19" s="653"/>
      <c r="BQ19" s="653"/>
      <c r="BR19" s="653"/>
      <c r="BS19" s="659" t="s">
        <v>130</v>
      </c>
      <c r="BT19" s="651"/>
      <c r="BU19" s="651"/>
      <c r="BV19" s="651"/>
      <c r="BW19" s="651"/>
      <c r="BX19" s="651"/>
      <c r="BY19" s="651"/>
      <c r="BZ19" s="651"/>
      <c r="CA19" s="651"/>
      <c r="CB19" s="660"/>
      <c r="CD19" s="665" t="s">
        <v>280</v>
      </c>
      <c r="CE19" s="666"/>
      <c r="CF19" s="666"/>
      <c r="CG19" s="666"/>
      <c r="CH19" s="666"/>
      <c r="CI19" s="666"/>
      <c r="CJ19" s="666"/>
      <c r="CK19" s="666"/>
      <c r="CL19" s="666"/>
      <c r="CM19" s="666"/>
      <c r="CN19" s="666"/>
      <c r="CO19" s="666"/>
      <c r="CP19" s="666"/>
      <c r="CQ19" s="667"/>
      <c r="CR19" s="650" t="s">
        <v>249</v>
      </c>
      <c r="CS19" s="651"/>
      <c r="CT19" s="651"/>
      <c r="CU19" s="651"/>
      <c r="CV19" s="651"/>
      <c r="CW19" s="651"/>
      <c r="CX19" s="651"/>
      <c r="CY19" s="652"/>
      <c r="CZ19" s="653" t="s">
        <v>130</v>
      </c>
      <c r="DA19" s="653"/>
      <c r="DB19" s="653"/>
      <c r="DC19" s="653"/>
      <c r="DD19" s="659" t="s">
        <v>249</v>
      </c>
      <c r="DE19" s="651"/>
      <c r="DF19" s="651"/>
      <c r="DG19" s="651"/>
      <c r="DH19" s="651"/>
      <c r="DI19" s="651"/>
      <c r="DJ19" s="651"/>
      <c r="DK19" s="651"/>
      <c r="DL19" s="651"/>
      <c r="DM19" s="651"/>
      <c r="DN19" s="651"/>
      <c r="DO19" s="651"/>
      <c r="DP19" s="652"/>
      <c r="DQ19" s="659" t="s">
        <v>249</v>
      </c>
      <c r="DR19" s="651"/>
      <c r="DS19" s="651"/>
      <c r="DT19" s="651"/>
      <c r="DU19" s="651"/>
      <c r="DV19" s="651"/>
      <c r="DW19" s="651"/>
      <c r="DX19" s="651"/>
      <c r="DY19" s="651"/>
      <c r="DZ19" s="651"/>
      <c r="EA19" s="651"/>
      <c r="EB19" s="651"/>
      <c r="EC19" s="660"/>
    </row>
    <row r="20" spans="2:133" ht="11.25" customHeight="1" x14ac:dyDescent="0.15">
      <c r="B20" s="647" t="s">
        <v>281</v>
      </c>
      <c r="C20" s="648"/>
      <c r="D20" s="648"/>
      <c r="E20" s="648"/>
      <c r="F20" s="648"/>
      <c r="G20" s="648"/>
      <c r="H20" s="648"/>
      <c r="I20" s="648"/>
      <c r="J20" s="648"/>
      <c r="K20" s="648"/>
      <c r="L20" s="648"/>
      <c r="M20" s="648"/>
      <c r="N20" s="648"/>
      <c r="O20" s="648"/>
      <c r="P20" s="648"/>
      <c r="Q20" s="649"/>
      <c r="R20" s="650">
        <v>172</v>
      </c>
      <c r="S20" s="651"/>
      <c r="T20" s="651"/>
      <c r="U20" s="651"/>
      <c r="V20" s="651"/>
      <c r="W20" s="651"/>
      <c r="X20" s="651"/>
      <c r="Y20" s="652"/>
      <c r="Z20" s="653">
        <v>0</v>
      </c>
      <c r="AA20" s="653"/>
      <c r="AB20" s="653"/>
      <c r="AC20" s="653"/>
      <c r="AD20" s="654">
        <v>172</v>
      </c>
      <c r="AE20" s="654"/>
      <c r="AF20" s="654"/>
      <c r="AG20" s="654"/>
      <c r="AH20" s="654"/>
      <c r="AI20" s="654"/>
      <c r="AJ20" s="654"/>
      <c r="AK20" s="654"/>
      <c r="AL20" s="655">
        <v>0</v>
      </c>
      <c r="AM20" s="656"/>
      <c r="AN20" s="656"/>
      <c r="AO20" s="657"/>
      <c r="AP20" s="647" t="s">
        <v>282</v>
      </c>
      <c r="AQ20" s="648"/>
      <c r="AR20" s="648"/>
      <c r="AS20" s="648"/>
      <c r="AT20" s="648"/>
      <c r="AU20" s="648"/>
      <c r="AV20" s="648"/>
      <c r="AW20" s="648"/>
      <c r="AX20" s="648"/>
      <c r="AY20" s="648"/>
      <c r="AZ20" s="648"/>
      <c r="BA20" s="648"/>
      <c r="BB20" s="648"/>
      <c r="BC20" s="648"/>
      <c r="BD20" s="648"/>
      <c r="BE20" s="648"/>
      <c r="BF20" s="649"/>
      <c r="BG20" s="650">
        <v>28255</v>
      </c>
      <c r="BH20" s="651"/>
      <c r="BI20" s="651"/>
      <c r="BJ20" s="651"/>
      <c r="BK20" s="651"/>
      <c r="BL20" s="651"/>
      <c r="BM20" s="651"/>
      <c r="BN20" s="652"/>
      <c r="BO20" s="653">
        <v>3</v>
      </c>
      <c r="BP20" s="653"/>
      <c r="BQ20" s="653"/>
      <c r="BR20" s="653"/>
      <c r="BS20" s="659" t="s">
        <v>130</v>
      </c>
      <c r="BT20" s="651"/>
      <c r="BU20" s="651"/>
      <c r="BV20" s="651"/>
      <c r="BW20" s="651"/>
      <c r="BX20" s="651"/>
      <c r="BY20" s="651"/>
      <c r="BZ20" s="651"/>
      <c r="CA20" s="651"/>
      <c r="CB20" s="660"/>
      <c r="CD20" s="665" t="s">
        <v>283</v>
      </c>
      <c r="CE20" s="666"/>
      <c r="CF20" s="666"/>
      <c r="CG20" s="666"/>
      <c r="CH20" s="666"/>
      <c r="CI20" s="666"/>
      <c r="CJ20" s="666"/>
      <c r="CK20" s="666"/>
      <c r="CL20" s="666"/>
      <c r="CM20" s="666"/>
      <c r="CN20" s="666"/>
      <c r="CO20" s="666"/>
      <c r="CP20" s="666"/>
      <c r="CQ20" s="667"/>
      <c r="CR20" s="650">
        <v>8926334</v>
      </c>
      <c r="CS20" s="651"/>
      <c r="CT20" s="651"/>
      <c r="CU20" s="651"/>
      <c r="CV20" s="651"/>
      <c r="CW20" s="651"/>
      <c r="CX20" s="651"/>
      <c r="CY20" s="652"/>
      <c r="CZ20" s="653">
        <v>100</v>
      </c>
      <c r="DA20" s="653"/>
      <c r="DB20" s="653"/>
      <c r="DC20" s="653"/>
      <c r="DD20" s="659">
        <v>882756</v>
      </c>
      <c r="DE20" s="651"/>
      <c r="DF20" s="651"/>
      <c r="DG20" s="651"/>
      <c r="DH20" s="651"/>
      <c r="DI20" s="651"/>
      <c r="DJ20" s="651"/>
      <c r="DK20" s="651"/>
      <c r="DL20" s="651"/>
      <c r="DM20" s="651"/>
      <c r="DN20" s="651"/>
      <c r="DO20" s="651"/>
      <c r="DP20" s="652"/>
      <c r="DQ20" s="659">
        <v>5431987</v>
      </c>
      <c r="DR20" s="651"/>
      <c r="DS20" s="651"/>
      <c r="DT20" s="651"/>
      <c r="DU20" s="651"/>
      <c r="DV20" s="651"/>
      <c r="DW20" s="651"/>
      <c r="DX20" s="651"/>
      <c r="DY20" s="651"/>
      <c r="DZ20" s="651"/>
      <c r="EA20" s="651"/>
      <c r="EB20" s="651"/>
      <c r="EC20" s="660"/>
    </row>
    <row r="21" spans="2:133" ht="11.25" customHeight="1" x14ac:dyDescent="0.15">
      <c r="B21" s="647" t="s">
        <v>284</v>
      </c>
      <c r="C21" s="648"/>
      <c r="D21" s="648"/>
      <c r="E21" s="648"/>
      <c r="F21" s="648"/>
      <c r="G21" s="648"/>
      <c r="H21" s="648"/>
      <c r="I21" s="648"/>
      <c r="J21" s="648"/>
      <c r="K21" s="648"/>
      <c r="L21" s="648"/>
      <c r="M21" s="648"/>
      <c r="N21" s="648"/>
      <c r="O21" s="648"/>
      <c r="P21" s="648"/>
      <c r="Q21" s="649"/>
      <c r="R21" s="650">
        <v>6308</v>
      </c>
      <c r="S21" s="651"/>
      <c r="T21" s="651"/>
      <c r="U21" s="651"/>
      <c r="V21" s="651"/>
      <c r="W21" s="651"/>
      <c r="X21" s="651"/>
      <c r="Y21" s="652"/>
      <c r="Z21" s="653">
        <v>0.1</v>
      </c>
      <c r="AA21" s="653"/>
      <c r="AB21" s="653"/>
      <c r="AC21" s="653"/>
      <c r="AD21" s="654">
        <v>6308</v>
      </c>
      <c r="AE21" s="654"/>
      <c r="AF21" s="654"/>
      <c r="AG21" s="654"/>
      <c r="AH21" s="654"/>
      <c r="AI21" s="654"/>
      <c r="AJ21" s="654"/>
      <c r="AK21" s="654"/>
      <c r="AL21" s="655">
        <v>0.1</v>
      </c>
      <c r="AM21" s="656"/>
      <c r="AN21" s="656"/>
      <c r="AO21" s="657"/>
      <c r="AP21" s="669" t="s">
        <v>285</v>
      </c>
      <c r="AQ21" s="670"/>
      <c r="AR21" s="670"/>
      <c r="AS21" s="670"/>
      <c r="AT21" s="670"/>
      <c r="AU21" s="670"/>
      <c r="AV21" s="670"/>
      <c r="AW21" s="670"/>
      <c r="AX21" s="670"/>
      <c r="AY21" s="670"/>
      <c r="AZ21" s="670"/>
      <c r="BA21" s="670"/>
      <c r="BB21" s="670"/>
      <c r="BC21" s="670"/>
      <c r="BD21" s="670"/>
      <c r="BE21" s="670"/>
      <c r="BF21" s="671"/>
      <c r="BG21" s="650">
        <v>28255</v>
      </c>
      <c r="BH21" s="651"/>
      <c r="BI21" s="651"/>
      <c r="BJ21" s="651"/>
      <c r="BK21" s="651"/>
      <c r="BL21" s="651"/>
      <c r="BM21" s="651"/>
      <c r="BN21" s="652"/>
      <c r="BO21" s="653">
        <v>3</v>
      </c>
      <c r="BP21" s="653"/>
      <c r="BQ21" s="653"/>
      <c r="BR21" s="653"/>
      <c r="BS21" s="659" t="s">
        <v>249</v>
      </c>
      <c r="BT21" s="651"/>
      <c r="BU21" s="651"/>
      <c r="BV21" s="651"/>
      <c r="BW21" s="651"/>
      <c r="BX21" s="651"/>
      <c r="BY21" s="651"/>
      <c r="BZ21" s="651"/>
      <c r="CA21" s="651"/>
      <c r="CB21" s="660"/>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47" t="s">
        <v>286</v>
      </c>
      <c r="C22" s="648"/>
      <c r="D22" s="648"/>
      <c r="E22" s="648"/>
      <c r="F22" s="648"/>
      <c r="G22" s="648"/>
      <c r="H22" s="648"/>
      <c r="I22" s="648"/>
      <c r="J22" s="648"/>
      <c r="K22" s="648"/>
      <c r="L22" s="648"/>
      <c r="M22" s="648"/>
      <c r="N22" s="648"/>
      <c r="O22" s="648"/>
      <c r="P22" s="648"/>
      <c r="Q22" s="649"/>
      <c r="R22" s="650">
        <v>3799906</v>
      </c>
      <c r="S22" s="651"/>
      <c r="T22" s="651"/>
      <c r="U22" s="651"/>
      <c r="V22" s="651"/>
      <c r="W22" s="651"/>
      <c r="X22" s="651"/>
      <c r="Y22" s="652"/>
      <c r="Z22" s="653">
        <v>42.1</v>
      </c>
      <c r="AA22" s="653"/>
      <c r="AB22" s="653"/>
      <c r="AC22" s="653"/>
      <c r="AD22" s="654">
        <v>3284782</v>
      </c>
      <c r="AE22" s="654"/>
      <c r="AF22" s="654"/>
      <c r="AG22" s="654"/>
      <c r="AH22" s="654"/>
      <c r="AI22" s="654"/>
      <c r="AJ22" s="654"/>
      <c r="AK22" s="654"/>
      <c r="AL22" s="655">
        <v>71.900000000000006</v>
      </c>
      <c r="AM22" s="656"/>
      <c r="AN22" s="656"/>
      <c r="AO22" s="657"/>
      <c r="AP22" s="669" t="s">
        <v>287</v>
      </c>
      <c r="AQ22" s="670"/>
      <c r="AR22" s="670"/>
      <c r="AS22" s="670"/>
      <c r="AT22" s="670"/>
      <c r="AU22" s="670"/>
      <c r="AV22" s="670"/>
      <c r="AW22" s="670"/>
      <c r="AX22" s="670"/>
      <c r="AY22" s="670"/>
      <c r="AZ22" s="670"/>
      <c r="BA22" s="670"/>
      <c r="BB22" s="670"/>
      <c r="BC22" s="670"/>
      <c r="BD22" s="670"/>
      <c r="BE22" s="670"/>
      <c r="BF22" s="671"/>
      <c r="BG22" s="650" t="s">
        <v>130</v>
      </c>
      <c r="BH22" s="651"/>
      <c r="BI22" s="651"/>
      <c r="BJ22" s="651"/>
      <c r="BK22" s="651"/>
      <c r="BL22" s="651"/>
      <c r="BM22" s="651"/>
      <c r="BN22" s="652"/>
      <c r="BO22" s="653" t="s">
        <v>130</v>
      </c>
      <c r="BP22" s="653"/>
      <c r="BQ22" s="653"/>
      <c r="BR22" s="653"/>
      <c r="BS22" s="659" t="s">
        <v>249</v>
      </c>
      <c r="BT22" s="651"/>
      <c r="BU22" s="651"/>
      <c r="BV22" s="651"/>
      <c r="BW22" s="651"/>
      <c r="BX22" s="651"/>
      <c r="BY22" s="651"/>
      <c r="BZ22" s="651"/>
      <c r="CA22" s="651"/>
      <c r="CB22" s="660"/>
      <c r="CD22" s="632" t="s">
        <v>288</v>
      </c>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4"/>
    </row>
    <row r="23" spans="2:133" ht="11.25" customHeight="1" x14ac:dyDescent="0.15">
      <c r="B23" s="647" t="s">
        <v>289</v>
      </c>
      <c r="C23" s="648"/>
      <c r="D23" s="648"/>
      <c r="E23" s="648"/>
      <c r="F23" s="648"/>
      <c r="G23" s="648"/>
      <c r="H23" s="648"/>
      <c r="I23" s="648"/>
      <c r="J23" s="648"/>
      <c r="K23" s="648"/>
      <c r="L23" s="648"/>
      <c r="M23" s="648"/>
      <c r="N23" s="648"/>
      <c r="O23" s="648"/>
      <c r="P23" s="648"/>
      <c r="Q23" s="649"/>
      <c r="R23" s="650">
        <v>3284782</v>
      </c>
      <c r="S23" s="651"/>
      <c r="T23" s="651"/>
      <c r="U23" s="651"/>
      <c r="V23" s="651"/>
      <c r="W23" s="651"/>
      <c r="X23" s="651"/>
      <c r="Y23" s="652"/>
      <c r="Z23" s="653">
        <v>36.4</v>
      </c>
      <c r="AA23" s="653"/>
      <c r="AB23" s="653"/>
      <c r="AC23" s="653"/>
      <c r="AD23" s="654">
        <v>3284782</v>
      </c>
      <c r="AE23" s="654"/>
      <c r="AF23" s="654"/>
      <c r="AG23" s="654"/>
      <c r="AH23" s="654"/>
      <c r="AI23" s="654"/>
      <c r="AJ23" s="654"/>
      <c r="AK23" s="654"/>
      <c r="AL23" s="655">
        <v>71.900000000000006</v>
      </c>
      <c r="AM23" s="656"/>
      <c r="AN23" s="656"/>
      <c r="AO23" s="657"/>
      <c r="AP23" s="669" t="s">
        <v>290</v>
      </c>
      <c r="AQ23" s="670"/>
      <c r="AR23" s="670"/>
      <c r="AS23" s="670"/>
      <c r="AT23" s="670"/>
      <c r="AU23" s="670"/>
      <c r="AV23" s="670"/>
      <c r="AW23" s="670"/>
      <c r="AX23" s="670"/>
      <c r="AY23" s="670"/>
      <c r="AZ23" s="670"/>
      <c r="BA23" s="670"/>
      <c r="BB23" s="670"/>
      <c r="BC23" s="670"/>
      <c r="BD23" s="670"/>
      <c r="BE23" s="670"/>
      <c r="BF23" s="671"/>
      <c r="BG23" s="650" t="s">
        <v>249</v>
      </c>
      <c r="BH23" s="651"/>
      <c r="BI23" s="651"/>
      <c r="BJ23" s="651"/>
      <c r="BK23" s="651"/>
      <c r="BL23" s="651"/>
      <c r="BM23" s="651"/>
      <c r="BN23" s="652"/>
      <c r="BO23" s="653" t="s">
        <v>130</v>
      </c>
      <c r="BP23" s="653"/>
      <c r="BQ23" s="653"/>
      <c r="BR23" s="653"/>
      <c r="BS23" s="659" t="s">
        <v>130</v>
      </c>
      <c r="BT23" s="651"/>
      <c r="BU23" s="651"/>
      <c r="BV23" s="651"/>
      <c r="BW23" s="651"/>
      <c r="BX23" s="651"/>
      <c r="BY23" s="651"/>
      <c r="BZ23" s="651"/>
      <c r="CA23" s="651"/>
      <c r="CB23" s="660"/>
      <c r="CD23" s="632" t="s">
        <v>229</v>
      </c>
      <c r="CE23" s="633"/>
      <c r="CF23" s="633"/>
      <c r="CG23" s="633"/>
      <c r="CH23" s="633"/>
      <c r="CI23" s="633"/>
      <c r="CJ23" s="633"/>
      <c r="CK23" s="633"/>
      <c r="CL23" s="633"/>
      <c r="CM23" s="633"/>
      <c r="CN23" s="633"/>
      <c r="CO23" s="633"/>
      <c r="CP23" s="633"/>
      <c r="CQ23" s="634"/>
      <c r="CR23" s="632" t="s">
        <v>291</v>
      </c>
      <c r="CS23" s="633"/>
      <c r="CT23" s="633"/>
      <c r="CU23" s="633"/>
      <c r="CV23" s="633"/>
      <c r="CW23" s="633"/>
      <c r="CX23" s="633"/>
      <c r="CY23" s="634"/>
      <c r="CZ23" s="632" t="s">
        <v>292</v>
      </c>
      <c r="DA23" s="633"/>
      <c r="DB23" s="633"/>
      <c r="DC23" s="634"/>
      <c r="DD23" s="632" t="s">
        <v>293</v>
      </c>
      <c r="DE23" s="633"/>
      <c r="DF23" s="633"/>
      <c r="DG23" s="633"/>
      <c r="DH23" s="633"/>
      <c r="DI23" s="633"/>
      <c r="DJ23" s="633"/>
      <c r="DK23" s="634"/>
      <c r="DL23" s="681" t="s">
        <v>294</v>
      </c>
      <c r="DM23" s="682"/>
      <c r="DN23" s="682"/>
      <c r="DO23" s="682"/>
      <c r="DP23" s="682"/>
      <c r="DQ23" s="682"/>
      <c r="DR23" s="682"/>
      <c r="DS23" s="682"/>
      <c r="DT23" s="682"/>
      <c r="DU23" s="682"/>
      <c r="DV23" s="683"/>
      <c r="DW23" s="632" t="s">
        <v>295</v>
      </c>
      <c r="DX23" s="633"/>
      <c r="DY23" s="633"/>
      <c r="DZ23" s="633"/>
      <c r="EA23" s="633"/>
      <c r="EB23" s="633"/>
      <c r="EC23" s="634"/>
    </row>
    <row r="24" spans="2:133" ht="11.25" customHeight="1" x14ac:dyDescent="0.15">
      <c r="B24" s="647" t="s">
        <v>296</v>
      </c>
      <c r="C24" s="648"/>
      <c r="D24" s="648"/>
      <c r="E24" s="648"/>
      <c r="F24" s="648"/>
      <c r="G24" s="648"/>
      <c r="H24" s="648"/>
      <c r="I24" s="648"/>
      <c r="J24" s="648"/>
      <c r="K24" s="648"/>
      <c r="L24" s="648"/>
      <c r="M24" s="648"/>
      <c r="N24" s="648"/>
      <c r="O24" s="648"/>
      <c r="P24" s="648"/>
      <c r="Q24" s="649"/>
      <c r="R24" s="650">
        <v>515124</v>
      </c>
      <c r="S24" s="651"/>
      <c r="T24" s="651"/>
      <c r="U24" s="651"/>
      <c r="V24" s="651"/>
      <c r="W24" s="651"/>
      <c r="X24" s="651"/>
      <c r="Y24" s="652"/>
      <c r="Z24" s="653">
        <v>5.7</v>
      </c>
      <c r="AA24" s="653"/>
      <c r="AB24" s="653"/>
      <c r="AC24" s="653"/>
      <c r="AD24" s="654" t="s">
        <v>130</v>
      </c>
      <c r="AE24" s="654"/>
      <c r="AF24" s="654"/>
      <c r="AG24" s="654"/>
      <c r="AH24" s="654"/>
      <c r="AI24" s="654"/>
      <c r="AJ24" s="654"/>
      <c r="AK24" s="654"/>
      <c r="AL24" s="655" t="s">
        <v>130</v>
      </c>
      <c r="AM24" s="656"/>
      <c r="AN24" s="656"/>
      <c r="AO24" s="657"/>
      <c r="AP24" s="669" t="s">
        <v>297</v>
      </c>
      <c r="AQ24" s="670"/>
      <c r="AR24" s="670"/>
      <c r="AS24" s="670"/>
      <c r="AT24" s="670"/>
      <c r="AU24" s="670"/>
      <c r="AV24" s="670"/>
      <c r="AW24" s="670"/>
      <c r="AX24" s="670"/>
      <c r="AY24" s="670"/>
      <c r="AZ24" s="670"/>
      <c r="BA24" s="670"/>
      <c r="BB24" s="670"/>
      <c r="BC24" s="670"/>
      <c r="BD24" s="670"/>
      <c r="BE24" s="670"/>
      <c r="BF24" s="671"/>
      <c r="BG24" s="650" t="s">
        <v>249</v>
      </c>
      <c r="BH24" s="651"/>
      <c r="BI24" s="651"/>
      <c r="BJ24" s="651"/>
      <c r="BK24" s="651"/>
      <c r="BL24" s="651"/>
      <c r="BM24" s="651"/>
      <c r="BN24" s="652"/>
      <c r="BO24" s="653" t="s">
        <v>130</v>
      </c>
      <c r="BP24" s="653"/>
      <c r="BQ24" s="653"/>
      <c r="BR24" s="653"/>
      <c r="BS24" s="659" t="s">
        <v>130</v>
      </c>
      <c r="BT24" s="651"/>
      <c r="BU24" s="651"/>
      <c r="BV24" s="651"/>
      <c r="BW24" s="651"/>
      <c r="BX24" s="651"/>
      <c r="BY24" s="651"/>
      <c r="BZ24" s="651"/>
      <c r="CA24" s="651"/>
      <c r="CB24" s="660"/>
      <c r="CD24" s="661" t="s">
        <v>298</v>
      </c>
      <c r="CE24" s="662"/>
      <c r="CF24" s="662"/>
      <c r="CG24" s="662"/>
      <c r="CH24" s="662"/>
      <c r="CI24" s="662"/>
      <c r="CJ24" s="662"/>
      <c r="CK24" s="662"/>
      <c r="CL24" s="662"/>
      <c r="CM24" s="662"/>
      <c r="CN24" s="662"/>
      <c r="CO24" s="662"/>
      <c r="CP24" s="662"/>
      <c r="CQ24" s="663"/>
      <c r="CR24" s="639">
        <v>3311861</v>
      </c>
      <c r="CS24" s="640"/>
      <c r="CT24" s="640"/>
      <c r="CU24" s="640"/>
      <c r="CV24" s="640"/>
      <c r="CW24" s="640"/>
      <c r="CX24" s="640"/>
      <c r="CY24" s="641"/>
      <c r="CZ24" s="644">
        <v>37.1</v>
      </c>
      <c r="DA24" s="645"/>
      <c r="DB24" s="645"/>
      <c r="DC24" s="664"/>
      <c r="DD24" s="686">
        <v>2621129</v>
      </c>
      <c r="DE24" s="640"/>
      <c r="DF24" s="640"/>
      <c r="DG24" s="640"/>
      <c r="DH24" s="640"/>
      <c r="DI24" s="640"/>
      <c r="DJ24" s="640"/>
      <c r="DK24" s="641"/>
      <c r="DL24" s="686">
        <v>2610522</v>
      </c>
      <c r="DM24" s="640"/>
      <c r="DN24" s="640"/>
      <c r="DO24" s="640"/>
      <c r="DP24" s="640"/>
      <c r="DQ24" s="640"/>
      <c r="DR24" s="640"/>
      <c r="DS24" s="640"/>
      <c r="DT24" s="640"/>
      <c r="DU24" s="640"/>
      <c r="DV24" s="641"/>
      <c r="DW24" s="644">
        <v>55.4</v>
      </c>
      <c r="DX24" s="645"/>
      <c r="DY24" s="645"/>
      <c r="DZ24" s="645"/>
      <c r="EA24" s="645"/>
      <c r="EB24" s="645"/>
      <c r="EC24" s="646"/>
    </row>
    <row r="25" spans="2:133" ht="11.25" customHeight="1" x14ac:dyDescent="0.15">
      <c r="B25" s="647" t="s">
        <v>299</v>
      </c>
      <c r="C25" s="648"/>
      <c r="D25" s="648"/>
      <c r="E25" s="648"/>
      <c r="F25" s="648"/>
      <c r="G25" s="648"/>
      <c r="H25" s="648"/>
      <c r="I25" s="648"/>
      <c r="J25" s="648"/>
      <c r="K25" s="648"/>
      <c r="L25" s="648"/>
      <c r="M25" s="648"/>
      <c r="N25" s="648"/>
      <c r="O25" s="648"/>
      <c r="P25" s="648"/>
      <c r="Q25" s="649"/>
      <c r="R25" s="650" t="s">
        <v>130</v>
      </c>
      <c r="S25" s="651"/>
      <c r="T25" s="651"/>
      <c r="U25" s="651"/>
      <c r="V25" s="651"/>
      <c r="W25" s="651"/>
      <c r="X25" s="651"/>
      <c r="Y25" s="652"/>
      <c r="Z25" s="653" t="s">
        <v>130</v>
      </c>
      <c r="AA25" s="653"/>
      <c r="AB25" s="653"/>
      <c r="AC25" s="653"/>
      <c r="AD25" s="654" t="s">
        <v>130</v>
      </c>
      <c r="AE25" s="654"/>
      <c r="AF25" s="654"/>
      <c r="AG25" s="654"/>
      <c r="AH25" s="654"/>
      <c r="AI25" s="654"/>
      <c r="AJ25" s="654"/>
      <c r="AK25" s="654"/>
      <c r="AL25" s="655" t="s">
        <v>130</v>
      </c>
      <c r="AM25" s="656"/>
      <c r="AN25" s="656"/>
      <c r="AO25" s="657"/>
      <c r="AP25" s="669" t="s">
        <v>300</v>
      </c>
      <c r="AQ25" s="670"/>
      <c r="AR25" s="670"/>
      <c r="AS25" s="670"/>
      <c r="AT25" s="670"/>
      <c r="AU25" s="670"/>
      <c r="AV25" s="670"/>
      <c r="AW25" s="670"/>
      <c r="AX25" s="670"/>
      <c r="AY25" s="670"/>
      <c r="AZ25" s="670"/>
      <c r="BA25" s="670"/>
      <c r="BB25" s="670"/>
      <c r="BC25" s="670"/>
      <c r="BD25" s="670"/>
      <c r="BE25" s="670"/>
      <c r="BF25" s="671"/>
      <c r="BG25" s="650" t="s">
        <v>130</v>
      </c>
      <c r="BH25" s="651"/>
      <c r="BI25" s="651"/>
      <c r="BJ25" s="651"/>
      <c r="BK25" s="651"/>
      <c r="BL25" s="651"/>
      <c r="BM25" s="651"/>
      <c r="BN25" s="652"/>
      <c r="BO25" s="653" t="s">
        <v>130</v>
      </c>
      <c r="BP25" s="653"/>
      <c r="BQ25" s="653"/>
      <c r="BR25" s="653"/>
      <c r="BS25" s="659" t="s">
        <v>130</v>
      </c>
      <c r="BT25" s="651"/>
      <c r="BU25" s="651"/>
      <c r="BV25" s="651"/>
      <c r="BW25" s="651"/>
      <c r="BX25" s="651"/>
      <c r="BY25" s="651"/>
      <c r="BZ25" s="651"/>
      <c r="CA25" s="651"/>
      <c r="CB25" s="660"/>
      <c r="CD25" s="665" t="s">
        <v>301</v>
      </c>
      <c r="CE25" s="666"/>
      <c r="CF25" s="666"/>
      <c r="CG25" s="666"/>
      <c r="CH25" s="666"/>
      <c r="CI25" s="666"/>
      <c r="CJ25" s="666"/>
      <c r="CK25" s="666"/>
      <c r="CL25" s="666"/>
      <c r="CM25" s="666"/>
      <c r="CN25" s="666"/>
      <c r="CO25" s="666"/>
      <c r="CP25" s="666"/>
      <c r="CQ25" s="667"/>
      <c r="CR25" s="650">
        <v>1230918</v>
      </c>
      <c r="CS25" s="687"/>
      <c r="CT25" s="687"/>
      <c r="CU25" s="687"/>
      <c r="CV25" s="687"/>
      <c r="CW25" s="687"/>
      <c r="CX25" s="687"/>
      <c r="CY25" s="688"/>
      <c r="CZ25" s="655">
        <v>13.8</v>
      </c>
      <c r="DA25" s="684"/>
      <c r="DB25" s="684"/>
      <c r="DC25" s="689"/>
      <c r="DD25" s="659">
        <v>1106053</v>
      </c>
      <c r="DE25" s="687"/>
      <c r="DF25" s="687"/>
      <c r="DG25" s="687"/>
      <c r="DH25" s="687"/>
      <c r="DI25" s="687"/>
      <c r="DJ25" s="687"/>
      <c r="DK25" s="688"/>
      <c r="DL25" s="659">
        <v>1096158</v>
      </c>
      <c r="DM25" s="687"/>
      <c r="DN25" s="687"/>
      <c r="DO25" s="687"/>
      <c r="DP25" s="687"/>
      <c r="DQ25" s="687"/>
      <c r="DR25" s="687"/>
      <c r="DS25" s="687"/>
      <c r="DT25" s="687"/>
      <c r="DU25" s="687"/>
      <c r="DV25" s="688"/>
      <c r="DW25" s="655">
        <v>23.3</v>
      </c>
      <c r="DX25" s="684"/>
      <c r="DY25" s="684"/>
      <c r="DZ25" s="684"/>
      <c r="EA25" s="684"/>
      <c r="EB25" s="684"/>
      <c r="EC25" s="685"/>
    </row>
    <row r="26" spans="2:133" ht="11.25" customHeight="1" x14ac:dyDescent="0.15">
      <c r="B26" s="647" t="s">
        <v>302</v>
      </c>
      <c r="C26" s="648"/>
      <c r="D26" s="648"/>
      <c r="E26" s="648"/>
      <c r="F26" s="648"/>
      <c r="G26" s="648"/>
      <c r="H26" s="648"/>
      <c r="I26" s="648"/>
      <c r="J26" s="648"/>
      <c r="K26" s="648"/>
      <c r="L26" s="648"/>
      <c r="M26" s="648"/>
      <c r="N26" s="648"/>
      <c r="O26" s="648"/>
      <c r="P26" s="648"/>
      <c r="Q26" s="649"/>
      <c r="R26" s="650">
        <v>5057109</v>
      </c>
      <c r="S26" s="651"/>
      <c r="T26" s="651"/>
      <c r="U26" s="651"/>
      <c r="V26" s="651"/>
      <c r="W26" s="651"/>
      <c r="X26" s="651"/>
      <c r="Y26" s="652"/>
      <c r="Z26" s="653">
        <v>56</v>
      </c>
      <c r="AA26" s="653"/>
      <c r="AB26" s="653"/>
      <c r="AC26" s="653"/>
      <c r="AD26" s="654">
        <v>4541985</v>
      </c>
      <c r="AE26" s="654"/>
      <c r="AF26" s="654"/>
      <c r="AG26" s="654"/>
      <c r="AH26" s="654"/>
      <c r="AI26" s="654"/>
      <c r="AJ26" s="654"/>
      <c r="AK26" s="654"/>
      <c r="AL26" s="655">
        <v>99.4</v>
      </c>
      <c r="AM26" s="656"/>
      <c r="AN26" s="656"/>
      <c r="AO26" s="657"/>
      <c r="AP26" s="669" t="s">
        <v>303</v>
      </c>
      <c r="AQ26" s="690"/>
      <c r="AR26" s="690"/>
      <c r="AS26" s="690"/>
      <c r="AT26" s="690"/>
      <c r="AU26" s="690"/>
      <c r="AV26" s="690"/>
      <c r="AW26" s="690"/>
      <c r="AX26" s="690"/>
      <c r="AY26" s="690"/>
      <c r="AZ26" s="690"/>
      <c r="BA26" s="690"/>
      <c r="BB26" s="690"/>
      <c r="BC26" s="690"/>
      <c r="BD26" s="690"/>
      <c r="BE26" s="690"/>
      <c r="BF26" s="671"/>
      <c r="BG26" s="650" t="s">
        <v>249</v>
      </c>
      <c r="BH26" s="651"/>
      <c r="BI26" s="651"/>
      <c r="BJ26" s="651"/>
      <c r="BK26" s="651"/>
      <c r="BL26" s="651"/>
      <c r="BM26" s="651"/>
      <c r="BN26" s="652"/>
      <c r="BO26" s="653" t="s">
        <v>249</v>
      </c>
      <c r="BP26" s="653"/>
      <c r="BQ26" s="653"/>
      <c r="BR26" s="653"/>
      <c r="BS26" s="659" t="s">
        <v>130</v>
      </c>
      <c r="BT26" s="651"/>
      <c r="BU26" s="651"/>
      <c r="BV26" s="651"/>
      <c r="BW26" s="651"/>
      <c r="BX26" s="651"/>
      <c r="BY26" s="651"/>
      <c r="BZ26" s="651"/>
      <c r="CA26" s="651"/>
      <c r="CB26" s="660"/>
      <c r="CD26" s="665" t="s">
        <v>304</v>
      </c>
      <c r="CE26" s="666"/>
      <c r="CF26" s="666"/>
      <c r="CG26" s="666"/>
      <c r="CH26" s="666"/>
      <c r="CI26" s="666"/>
      <c r="CJ26" s="666"/>
      <c r="CK26" s="666"/>
      <c r="CL26" s="666"/>
      <c r="CM26" s="666"/>
      <c r="CN26" s="666"/>
      <c r="CO26" s="666"/>
      <c r="CP26" s="666"/>
      <c r="CQ26" s="667"/>
      <c r="CR26" s="650">
        <v>824382</v>
      </c>
      <c r="CS26" s="651"/>
      <c r="CT26" s="651"/>
      <c r="CU26" s="651"/>
      <c r="CV26" s="651"/>
      <c r="CW26" s="651"/>
      <c r="CX26" s="651"/>
      <c r="CY26" s="652"/>
      <c r="CZ26" s="655">
        <v>9.1999999999999993</v>
      </c>
      <c r="DA26" s="684"/>
      <c r="DB26" s="684"/>
      <c r="DC26" s="689"/>
      <c r="DD26" s="659">
        <v>824382</v>
      </c>
      <c r="DE26" s="651"/>
      <c r="DF26" s="651"/>
      <c r="DG26" s="651"/>
      <c r="DH26" s="651"/>
      <c r="DI26" s="651"/>
      <c r="DJ26" s="651"/>
      <c r="DK26" s="652"/>
      <c r="DL26" s="659" t="s">
        <v>130</v>
      </c>
      <c r="DM26" s="651"/>
      <c r="DN26" s="651"/>
      <c r="DO26" s="651"/>
      <c r="DP26" s="651"/>
      <c r="DQ26" s="651"/>
      <c r="DR26" s="651"/>
      <c r="DS26" s="651"/>
      <c r="DT26" s="651"/>
      <c r="DU26" s="651"/>
      <c r="DV26" s="652"/>
      <c r="DW26" s="655" t="s">
        <v>130</v>
      </c>
      <c r="DX26" s="684"/>
      <c r="DY26" s="684"/>
      <c r="DZ26" s="684"/>
      <c r="EA26" s="684"/>
      <c r="EB26" s="684"/>
      <c r="EC26" s="685"/>
    </row>
    <row r="27" spans="2:133" ht="11.25" customHeight="1" x14ac:dyDescent="0.15">
      <c r="B27" s="647" t="s">
        <v>305</v>
      </c>
      <c r="C27" s="648"/>
      <c r="D27" s="648"/>
      <c r="E27" s="648"/>
      <c r="F27" s="648"/>
      <c r="G27" s="648"/>
      <c r="H27" s="648"/>
      <c r="I27" s="648"/>
      <c r="J27" s="648"/>
      <c r="K27" s="648"/>
      <c r="L27" s="648"/>
      <c r="M27" s="648"/>
      <c r="N27" s="648"/>
      <c r="O27" s="648"/>
      <c r="P27" s="648"/>
      <c r="Q27" s="649"/>
      <c r="R27" s="650">
        <v>904</v>
      </c>
      <c r="S27" s="651"/>
      <c r="T27" s="651"/>
      <c r="U27" s="651"/>
      <c r="V27" s="651"/>
      <c r="W27" s="651"/>
      <c r="X27" s="651"/>
      <c r="Y27" s="652"/>
      <c r="Z27" s="653">
        <v>0</v>
      </c>
      <c r="AA27" s="653"/>
      <c r="AB27" s="653"/>
      <c r="AC27" s="653"/>
      <c r="AD27" s="654">
        <v>904</v>
      </c>
      <c r="AE27" s="654"/>
      <c r="AF27" s="654"/>
      <c r="AG27" s="654"/>
      <c r="AH27" s="654"/>
      <c r="AI27" s="654"/>
      <c r="AJ27" s="654"/>
      <c r="AK27" s="654"/>
      <c r="AL27" s="655">
        <v>0</v>
      </c>
      <c r="AM27" s="656"/>
      <c r="AN27" s="656"/>
      <c r="AO27" s="657"/>
      <c r="AP27" s="647" t="s">
        <v>306</v>
      </c>
      <c r="AQ27" s="648"/>
      <c r="AR27" s="648"/>
      <c r="AS27" s="648"/>
      <c r="AT27" s="648"/>
      <c r="AU27" s="648"/>
      <c r="AV27" s="648"/>
      <c r="AW27" s="648"/>
      <c r="AX27" s="648"/>
      <c r="AY27" s="648"/>
      <c r="AZ27" s="648"/>
      <c r="BA27" s="648"/>
      <c r="BB27" s="648"/>
      <c r="BC27" s="648"/>
      <c r="BD27" s="648"/>
      <c r="BE27" s="648"/>
      <c r="BF27" s="649"/>
      <c r="BG27" s="650">
        <v>941311</v>
      </c>
      <c r="BH27" s="651"/>
      <c r="BI27" s="651"/>
      <c r="BJ27" s="651"/>
      <c r="BK27" s="651"/>
      <c r="BL27" s="651"/>
      <c r="BM27" s="651"/>
      <c r="BN27" s="652"/>
      <c r="BO27" s="653">
        <v>100</v>
      </c>
      <c r="BP27" s="653"/>
      <c r="BQ27" s="653"/>
      <c r="BR27" s="653"/>
      <c r="BS27" s="659">
        <v>12672</v>
      </c>
      <c r="BT27" s="651"/>
      <c r="BU27" s="651"/>
      <c r="BV27" s="651"/>
      <c r="BW27" s="651"/>
      <c r="BX27" s="651"/>
      <c r="BY27" s="651"/>
      <c r="BZ27" s="651"/>
      <c r="CA27" s="651"/>
      <c r="CB27" s="660"/>
      <c r="CD27" s="665" t="s">
        <v>307</v>
      </c>
      <c r="CE27" s="666"/>
      <c r="CF27" s="666"/>
      <c r="CG27" s="666"/>
      <c r="CH27" s="666"/>
      <c r="CI27" s="666"/>
      <c r="CJ27" s="666"/>
      <c r="CK27" s="666"/>
      <c r="CL27" s="666"/>
      <c r="CM27" s="666"/>
      <c r="CN27" s="666"/>
      <c r="CO27" s="666"/>
      <c r="CP27" s="666"/>
      <c r="CQ27" s="667"/>
      <c r="CR27" s="650">
        <v>752983</v>
      </c>
      <c r="CS27" s="687"/>
      <c r="CT27" s="687"/>
      <c r="CU27" s="687"/>
      <c r="CV27" s="687"/>
      <c r="CW27" s="687"/>
      <c r="CX27" s="687"/>
      <c r="CY27" s="688"/>
      <c r="CZ27" s="655">
        <v>8.4</v>
      </c>
      <c r="DA27" s="684"/>
      <c r="DB27" s="684"/>
      <c r="DC27" s="689"/>
      <c r="DD27" s="659">
        <v>255924</v>
      </c>
      <c r="DE27" s="687"/>
      <c r="DF27" s="687"/>
      <c r="DG27" s="687"/>
      <c r="DH27" s="687"/>
      <c r="DI27" s="687"/>
      <c r="DJ27" s="687"/>
      <c r="DK27" s="688"/>
      <c r="DL27" s="659">
        <v>255212</v>
      </c>
      <c r="DM27" s="687"/>
      <c r="DN27" s="687"/>
      <c r="DO27" s="687"/>
      <c r="DP27" s="687"/>
      <c r="DQ27" s="687"/>
      <c r="DR27" s="687"/>
      <c r="DS27" s="687"/>
      <c r="DT27" s="687"/>
      <c r="DU27" s="687"/>
      <c r="DV27" s="688"/>
      <c r="DW27" s="655">
        <v>5.4</v>
      </c>
      <c r="DX27" s="684"/>
      <c r="DY27" s="684"/>
      <c r="DZ27" s="684"/>
      <c r="EA27" s="684"/>
      <c r="EB27" s="684"/>
      <c r="EC27" s="685"/>
    </row>
    <row r="28" spans="2:133" ht="11.25" customHeight="1" x14ac:dyDescent="0.15">
      <c r="B28" s="647" t="s">
        <v>308</v>
      </c>
      <c r="C28" s="648"/>
      <c r="D28" s="648"/>
      <c r="E28" s="648"/>
      <c r="F28" s="648"/>
      <c r="G28" s="648"/>
      <c r="H28" s="648"/>
      <c r="I28" s="648"/>
      <c r="J28" s="648"/>
      <c r="K28" s="648"/>
      <c r="L28" s="648"/>
      <c r="M28" s="648"/>
      <c r="N28" s="648"/>
      <c r="O28" s="648"/>
      <c r="P28" s="648"/>
      <c r="Q28" s="649"/>
      <c r="R28" s="650">
        <v>172747</v>
      </c>
      <c r="S28" s="651"/>
      <c r="T28" s="651"/>
      <c r="U28" s="651"/>
      <c r="V28" s="651"/>
      <c r="W28" s="651"/>
      <c r="X28" s="651"/>
      <c r="Y28" s="652"/>
      <c r="Z28" s="653">
        <v>1.9</v>
      </c>
      <c r="AA28" s="653"/>
      <c r="AB28" s="653"/>
      <c r="AC28" s="653"/>
      <c r="AD28" s="654" t="s">
        <v>130</v>
      </c>
      <c r="AE28" s="654"/>
      <c r="AF28" s="654"/>
      <c r="AG28" s="654"/>
      <c r="AH28" s="654"/>
      <c r="AI28" s="654"/>
      <c r="AJ28" s="654"/>
      <c r="AK28" s="654"/>
      <c r="AL28" s="655" t="s">
        <v>249</v>
      </c>
      <c r="AM28" s="656"/>
      <c r="AN28" s="656"/>
      <c r="AO28" s="657"/>
      <c r="AP28" s="647"/>
      <c r="AQ28" s="648"/>
      <c r="AR28" s="648"/>
      <c r="AS28" s="648"/>
      <c r="AT28" s="648"/>
      <c r="AU28" s="648"/>
      <c r="AV28" s="648"/>
      <c r="AW28" s="648"/>
      <c r="AX28" s="648"/>
      <c r="AY28" s="648"/>
      <c r="AZ28" s="648"/>
      <c r="BA28" s="648"/>
      <c r="BB28" s="648"/>
      <c r="BC28" s="648"/>
      <c r="BD28" s="648"/>
      <c r="BE28" s="648"/>
      <c r="BF28" s="649"/>
      <c r="BG28" s="650"/>
      <c r="BH28" s="651"/>
      <c r="BI28" s="651"/>
      <c r="BJ28" s="651"/>
      <c r="BK28" s="651"/>
      <c r="BL28" s="651"/>
      <c r="BM28" s="651"/>
      <c r="BN28" s="652"/>
      <c r="BO28" s="653"/>
      <c r="BP28" s="653"/>
      <c r="BQ28" s="653"/>
      <c r="BR28" s="653"/>
      <c r="BS28" s="659"/>
      <c r="BT28" s="651"/>
      <c r="BU28" s="651"/>
      <c r="BV28" s="651"/>
      <c r="BW28" s="651"/>
      <c r="BX28" s="651"/>
      <c r="BY28" s="651"/>
      <c r="BZ28" s="651"/>
      <c r="CA28" s="651"/>
      <c r="CB28" s="660"/>
      <c r="CD28" s="665" t="s">
        <v>309</v>
      </c>
      <c r="CE28" s="666"/>
      <c r="CF28" s="666"/>
      <c r="CG28" s="666"/>
      <c r="CH28" s="666"/>
      <c r="CI28" s="666"/>
      <c r="CJ28" s="666"/>
      <c r="CK28" s="666"/>
      <c r="CL28" s="666"/>
      <c r="CM28" s="666"/>
      <c r="CN28" s="666"/>
      <c r="CO28" s="666"/>
      <c r="CP28" s="666"/>
      <c r="CQ28" s="667"/>
      <c r="CR28" s="650">
        <v>1327960</v>
      </c>
      <c r="CS28" s="651"/>
      <c r="CT28" s="651"/>
      <c r="CU28" s="651"/>
      <c r="CV28" s="651"/>
      <c r="CW28" s="651"/>
      <c r="CX28" s="651"/>
      <c r="CY28" s="652"/>
      <c r="CZ28" s="655">
        <v>14.9</v>
      </c>
      <c r="DA28" s="684"/>
      <c r="DB28" s="684"/>
      <c r="DC28" s="689"/>
      <c r="DD28" s="659">
        <v>1259152</v>
      </c>
      <c r="DE28" s="651"/>
      <c r="DF28" s="651"/>
      <c r="DG28" s="651"/>
      <c r="DH28" s="651"/>
      <c r="DI28" s="651"/>
      <c r="DJ28" s="651"/>
      <c r="DK28" s="652"/>
      <c r="DL28" s="659">
        <v>1259152</v>
      </c>
      <c r="DM28" s="651"/>
      <c r="DN28" s="651"/>
      <c r="DO28" s="651"/>
      <c r="DP28" s="651"/>
      <c r="DQ28" s="651"/>
      <c r="DR28" s="651"/>
      <c r="DS28" s="651"/>
      <c r="DT28" s="651"/>
      <c r="DU28" s="651"/>
      <c r="DV28" s="652"/>
      <c r="DW28" s="655">
        <v>26.7</v>
      </c>
      <c r="DX28" s="684"/>
      <c r="DY28" s="684"/>
      <c r="DZ28" s="684"/>
      <c r="EA28" s="684"/>
      <c r="EB28" s="684"/>
      <c r="EC28" s="685"/>
    </row>
    <row r="29" spans="2:133" ht="11.25" customHeight="1" x14ac:dyDescent="0.15">
      <c r="B29" s="647" t="s">
        <v>310</v>
      </c>
      <c r="C29" s="648"/>
      <c r="D29" s="648"/>
      <c r="E29" s="648"/>
      <c r="F29" s="648"/>
      <c r="G29" s="648"/>
      <c r="H29" s="648"/>
      <c r="I29" s="648"/>
      <c r="J29" s="648"/>
      <c r="K29" s="648"/>
      <c r="L29" s="648"/>
      <c r="M29" s="648"/>
      <c r="N29" s="648"/>
      <c r="O29" s="648"/>
      <c r="P29" s="648"/>
      <c r="Q29" s="649"/>
      <c r="R29" s="650">
        <v>230376</v>
      </c>
      <c r="S29" s="651"/>
      <c r="T29" s="651"/>
      <c r="U29" s="651"/>
      <c r="V29" s="651"/>
      <c r="W29" s="651"/>
      <c r="X29" s="651"/>
      <c r="Y29" s="652"/>
      <c r="Z29" s="653">
        <v>2.6</v>
      </c>
      <c r="AA29" s="653"/>
      <c r="AB29" s="653"/>
      <c r="AC29" s="653"/>
      <c r="AD29" s="654">
        <v>27415</v>
      </c>
      <c r="AE29" s="654"/>
      <c r="AF29" s="654"/>
      <c r="AG29" s="654"/>
      <c r="AH29" s="654"/>
      <c r="AI29" s="654"/>
      <c r="AJ29" s="654"/>
      <c r="AK29" s="654"/>
      <c r="AL29" s="655">
        <v>0.6</v>
      </c>
      <c r="AM29" s="656"/>
      <c r="AN29" s="656"/>
      <c r="AO29" s="657"/>
      <c r="AP29" s="691"/>
      <c r="AQ29" s="692"/>
      <c r="AR29" s="692"/>
      <c r="AS29" s="692"/>
      <c r="AT29" s="692"/>
      <c r="AU29" s="692"/>
      <c r="AV29" s="692"/>
      <c r="AW29" s="692"/>
      <c r="AX29" s="692"/>
      <c r="AY29" s="692"/>
      <c r="AZ29" s="692"/>
      <c r="BA29" s="692"/>
      <c r="BB29" s="692"/>
      <c r="BC29" s="692"/>
      <c r="BD29" s="692"/>
      <c r="BE29" s="692"/>
      <c r="BF29" s="693"/>
      <c r="BG29" s="650"/>
      <c r="BH29" s="651"/>
      <c r="BI29" s="651"/>
      <c r="BJ29" s="651"/>
      <c r="BK29" s="651"/>
      <c r="BL29" s="651"/>
      <c r="BM29" s="651"/>
      <c r="BN29" s="652"/>
      <c r="BO29" s="653"/>
      <c r="BP29" s="653"/>
      <c r="BQ29" s="653"/>
      <c r="BR29" s="653"/>
      <c r="BS29" s="654"/>
      <c r="BT29" s="654"/>
      <c r="BU29" s="654"/>
      <c r="BV29" s="654"/>
      <c r="BW29" s="654"/>
      <c r="BX29" s="654"/>
      <c r="BY29" s="654"/>
      <c r="BZ29" s="654"/>
      <c r="CA29" s="654"/>
      <c r="CB29" s="658"/>
      <c r="CD29" s="696" t="s">
        <v>311</v>
      </c>
      <c r="CE29" s="697"/>
      <c r="CF29" s="665" t="s">
        <v>312</v>
      </c>
      <c r="CG29" s="666"/>
      <c r="CH29" s="666"/>
      <c r="CI29" s="666"/>
      <c r="CJ29" s="666"/>
      <c r="CK29" s="666"/>
      <c r="CL29" s="666"/>
      <c r="CM29" s="666"/>
      <c r="CN29" s="666"/>
      <c r="CO29" s="666"/>
      <c r="CP29" s="666"/>
      <c r="CQ29" s="667"/>
      <c r="CR29" s="650">
        <v>1327876</v>
      </c>
      <c r="CS29" s="687"/>
      <c r="CT29" s="687"/>
      <c r="CU29" s="687"/>
      <c r="CV29" s="687"/>
      <c r="CW29" s="687"/>
      <c r="CX29" s="687"/>
      <c r="CY29" s="688"/>
      <c r="CZ29" s="655">
        <v>14.9</v>
      </c>
      <c r="DA29" s="684"/>
      <c r="DB29" s="684"/>
      <c r="DC29" s="689"/>
      <c r="DD29" s="659">
        <v>1259068</v>
      </c>
      <c r="DE29" s="687"/>
      <c r="DF29" s="687"/>
      <c r="DG29" s="687"/>
      <c r="DH29" s="687"/>
      <c r="DI29" s="687"/>
      <c r="DJ29" s="687"/>
      <c r="DK29" s="688"/>
      <c r="DL29" s="659">
        <v>1259068</v>
      </c>
      <c r="DM29" s="687"/>
      <c r="DN29" s="687"/>
      <c r="DO29" s="687"/>
      <c r="DP29" s="687"/>
      <c r="DQ29" s="687"/>
      <c r="DR29" s="687"/>
      <c r="DS29" s="687"/>
      <c r="DT29" s="687"/>
      <c r="DU29" s="687"/>
      <c r="DV29" s="688"/>
      <c r="DW29" s="655">
        <v>26.7</v>
      </c>
      <c r="DX29" s="684"/>
      <c r="DY29" s="684"/>
      <c r="DZ29" s="684"/>
      <c r="EA29" s="684"/>
      <c r="EB29" s="684"/>
      <c r="EC29" s="685"/>
    </row>
    <row r="30" spans="2:133" ht="11.25" customHeight="1" x14ac:dyDescent="0.15">
      <c r="B30" s="647" t="s">
        <v>313</v>
      </c>
      <c r="C30" s="648"/>
      <c r="D30" s="648"/>
      <c r="E30" s="648"/>
      <c r="F30" s="648"/>
      <c r="G30" s="648"/>
      <c r="H30" s="648"/>
      <c r="I30" s="648"/>
      <c r="J30" s="648"/>
      <c r="K30" s="648"/>
      <c r="L30" s="648"/>
      <c r="M30" s="648"/>
      <c r="N30" s="648"/>
      <c r="O30" s="648"/>
      <c r="P30" s="648"/>
      <c r="Q30" s="649"/>
      <c r="R30" s="650">
        <v>44556</v>
      </c>
      <c r="S30" s="651"/>
      <c r="T30" s="651"/>
      <c r="U30" s="651"/>
      <c r="V30" s="651"/>
      <c r="W30" s="651"/>
      <c r="X30" s="651"/>
      <c r="Y30" s="652"/>
      <c r="Z30" s="653">
        <v>0.5</v>
      </c>
      <c r="AA30" s="653"/>
      <c r="AB30" s="653"/>
      <c r="AC30" s="653"/>
      <c r="AD30" s="654">
        <v>526</v>
      </c>
      <c r="AE30" s="654"/>
      <c r="AF30" s="654"/>
      <c r="AG30" s="654"/>
      <c r="AH30" s="654"/>
      <c r="AI30" s="654"/>
      <c r="AJ30" s="654"/>
      <c r="AK30" s="654"/>
      <c r="AL30" s="655">
        <v>0</v>
      </c>
      <c r="AM30" s="656"/>
      <c r="AN30" s="656"/>
      <c r="AO30" s="657"/>
      <c r="AP30" s="629" t="s">
        <v>229</v>
      </c>
      <c r="AQ30" s="630"/>
      <c r="AR30" s="630"/>
      <c r="AS30" s="630"/>
      <c r="AT30" s="630"/>
      <c r="AU30" s="630"/>
      <c r="AV30" s="630"/>
      <c r="AW30" s="630"/>
      <c r="AX30" s="630"/>
      <c r="AY30" s="630"/>
      <c r="AZ30" s="630"/>
      <c r="BA30" s="630"/>
      <c r="BB30" s="630"/>
      <c r="BC30" s="630"/>
      <c r="BD30" s="630"/>
      <c r="BE30" s="630"/>
      <c r="BF30" s="631"/>
      <c r="BG30" s="629" t="s">
        <v>314</v>
      </c>
      <c r="BH30" s="694"/>
      <c r="BI30" s="694"/>
      <c r="BJ30" s="694"/>
      <c r="BK30" s="694"/>
      <c r="BL30" s="694"/>
      <c r="BM30" s="694"/>
      <c r="BN30" s="694"/>
      <c r="BO30" s="694"/>
      <c r="BP30" s="694"/>
      <c r="BQ30" s="695"/>
      <c r="BR30" s="629" t="s">
        <v>315</v>
      </c>
      <c r="BS30" s="694"/>
      <c r="BT30" s="694"/>
      <c r="BU30" s="694"/>
      <c r="BV30" s="694"/>
      <c r="BW30" s="694"/>
      <c r="BX30" s="694"/>
      <c r="BY30" s="694"/>
      <c r="BZ30" s="694"/>
      <c r="CA30" s="694"/>
      <c r="CB30" s="695"/>
      <c r="CD30" s="698"/>
      <c r="CE30" s="699"/>
      <c r="CF30" s="665" t="s">
        <v>316</v>
      </c>
      <c r="CG30" s="666"/>
      <c r="CH30" s="666"/>
      <c r="CI30" s="666"/>
      <c r="CJ30" s="666"/>
      <c r="CK30" s="666"/>
      <c r="CL30" s="666"/>
      <c r="CM30" s="666"/>
      <c r="CN30" s="666"/>
      <c r="CO30" s="666"/>
      <c r="CP30" s="666"/>
      <c r="CQ30" s="667"/>
      <c r="CR30" s="650">
        <v>1261417</v>
      </c>
      <c r="CS30" s="651"/>
      <c r="CT30" s="651"/>
      <c r="CU30" s="651"/>
      <c r="CV30" s="651"/>
      <c r="CW30" s="651"/>
      <c r="CX30" s="651"/>
      <c r="CY30" s="652"/>
      <c r="CZ30" s="655">
        <v>14.1</v>
      </c>
      <c r="DA30" s="684"/>
      <c r="DB30" s="684"/>
      <c r="DC30" s="689"/>
      <c r="DD30" s="659">
        <v>1199237</v>
      </c>
      <c r="DE30" s="651"/>
      <c r="DF30" s="651"/>
      <c r="DG30" s="651"/>
      <c r="DH30" s="651"/>
      <c r="DI30" s="651"/>
      <c r="DJ30" s="651"/>
      <c r="DK30" s="652"/>
      <c r="DL30" s="659">
        <v>1199237</v>
      </c>
      <c r="DM30" s="651"/>
      <c r="DN30" s="651"/>
      <c r="DO30" s="651"/>
      <c r="DP30" s="651"/>
      <c r="DQ30" s="651"/>
      <c r="DR30" s="651"/>
      <c r="DS30" s="651"/>
      <c r="DT30" s="651"/>
      <c r="DU30" s="651"/>
      <c r="DV30" s="652"/>
      <c r="DW30" s="655">
        <v>25.5</v>
      </c>
      <c r="DX30" s="684"/>
      <c r="DY30" s="684"/>
      <c r="DZ30" s="684"/>
      <c r="EA30" s="684"/>
      <c r="EB30" s="684"/>
      <c r="EC30" s="685"/>
    </row>
    <row r="31" spans="2:133" ht="11.25" customHeight="1" x14ac:dyDescent="0.15">
      <c r="B31" s="647" t="s">
        <v>317</v>
      </c>
      <c r="C31" s="648"/>
      <c r="D31" s="648"/>
      <c r="E31" s="648"/>
      <c r="F31" s="648"/>
      <c r="G31" s="648"/>
      <c r="H31" s="648"/>
      <c r="I31" s="648"/>
      <c r="J31" s="648"/>
      <c r="K31" s="648"/>
      <c r="L31" s="648"/>
      <c r="M31" s="648"/>
      <c r="N31" s="648"/>
      <c r="O31" s="648"/>
      <c r="P31" s="648"/>
      <c r="Q31" s="649"/>
      <c r="R31" s="650">
        <v>584063</v>
      </c>
      <c r="S31" s="651"/>
      <c r="T31" s="651"/>
      <c r="U31" s="651"/>
      <c r="V31" s="651"/>
      <c r="W31" s="651"/>
      <c r="X31" s="651"/>
      <c r="Y31" s="652"/>
      <c r="Z31" s="653">
        <v>6.5</v>
      </c>
      <c r="AA31" s="653"/>
      <c r="AB31" s="653"/>
      <c r="AC31" s="653"/>
      <c r="AD31" s="654" t="s">
        <v>130</v>
      </c>
      <c r="AE31" s="654"/>
      <c r="AF31" s="654"/>
      <c r="AG31" s="654"/>
      <c r="AH31" s="654"/>
      <c r="AI31" s="654"/>
      <c r="AJ31" s="654"/>
      <c r="AK31" s="654"/>
      <c r="AL31" s="655" t="s">
        <v>249</v>
      </c>
      <c r="AM31" s="656"/>
      <c r="AN31" s="656"/>
      <c r="AO31" s="657"/>
      <c r="AP31" s="707" t="s">
        <v>318</v>
      </c>
      <c r="AQ31" s="708"/>
      <c r="AR31" s="708"/>
      <c r="AS31" s="708"/>
      <c r="AT31" s="713" t="s">
        <v>319</v>
      </c>
      <c r="AU31" s="229"/>
      <c r="AV31" s="229"/>
      <c r="AW31" s="229"/>
      <c r="AX31" s="636" t="s">
        <v>193</v>
      </c>
      <c r="AY31" s="637"/>
      <c r="AZ31" s="637"/>
      <c r="BA31" s="637"/>
      <c r="BB31" s="637"/>
      <c r="BC31" s="637"/>
      <c r="BD31" s="637"/>
      <c r="BE31" s="637"/>
      <c r="BF31" s="638"/>
      <c r="BG31" s="706">
        <v>98.9</v>
      </c>
      <c r="BH31" s="702"/>
      <c r="BI31" s="702"/>
      <c r="BJ31" s="702"/>
      <c r="BK31" s="702"/>
      <c r="BL31" s="702"/>
      <c r="BM31" s="645">
        <v>97.7</v>
      </c>
      <c r="BN31" s="702"/>
      <c r="BO31" s="702"/>
      <c r="BP31" s="702"/>
      <c r="BQ31" s="703"/>
      <c r="BR31" s="706">
        <v>98.7</v>
      </c>
      <c r="BS31" s="702"/>
      <c r="BT31" s="702"/>
      <c r="BU31" s="702"/>
      <c r="BV31" s="702"/>
      <c r="BW31" s="702"/>
      <c r="BX31" s="645">
        <v>96.2</v>
      </c>
      <c r="BY31" s="702"/>
      <c r="BZ31" s="702"/>
      <c r="CA31" s="702"/>
      <c r="CB31" s="703"/>
      <c r="CD31" s="698"/>
      <c r="CE31" s="699"/>
      <c r="CF31" s="665" t="s">
        <v>320</v>
      </c>
      <c r="CG31" s="666"/>
      <c r="CH31" s="666"/>
      <c r="CI31" s="666"/>
      <c r="CJ31" s="666"/>
      <c r="CK31" s="666"/>
      <c r="CL31" s="666"/>
      <c r="CM31" s="666"/>
      <c r="CN31" s="666"/>
      <c r="CO31" s="666"/>
      <c r="CP31" s="666"/>
      <c r="CQ31" s="667"/>
      <c r="CR31" s="650">
        <v>66459</v>
      </c>
      <c r="CS31" s="687"/>
      <c r="CT31" s="687"/>
      <c r="CU31" s="687"/>
      <c r="CV31" s="687"/>
      <c r="CW31" s="687"/>
      <c r="CX31" s="687"/>
      <c r="CY31" s="688"/>
      <c r="CZ31" s="655">
        <v>0.7</v>
      </c>
      <c r="DA31" s="684"/>
      <c r="DB31" s="684"/>
      <c r="DC31" s="689"/>
      <c r="DD31" s="659">
        <v>59831</v>
      </c>
      <c r="DE31" s="687"/>
      <c r="DF31" s="687"/>
      <c r="DG31" s="687"/>
      <c r="DH31" s="687"/>
      <c r="DI31" s="687"/>
      <c r="DJ31" s="687"/>
      <c r="DK31" s="688"/>
      <c r="DL31" s="659">
        <v>59831</v>
      </c>
      <c r="DM31" s="687"/>
      <c r="DN31" s="687"/>
      <c r="DO31" s="687"/>
      <c r="DP31" s="687"/>
      <c r="DQ31" s="687"/>
      <c r="DR31" s="687"/>
      <c r="DS31" s="687"/>
      <c r="DT31" s="687"/>
      <c r="DU31" s="687"/>
      <c r="DV31" s="688"/>
      <c r="DW31" s="655">
        <v>1.3</v>
      </c>
      <c r="DX31" s="684"/>
      <c r="DY31" s="684"/>
      <c r="DZ31" s="684"/>
      <c r="EA31" s="684"/>
      <c r="EB31" s="684"/>
      <c r="EC31" s="685"/>
    </row>
    <row r="32" spans="2:133" ht="11.25" customHeight="1" x14ac:dyDescent="0.15">
      <c r="B32" s="717" t="s">
        <v>321</v>
      </c>
      <c r="C32" s="718"/>
      <c r="D32" s="718"/>
      <c r="E32" s="718"/>
      <c r="F32" s="718"/>
      <c r="G32" s="718"/>
      <c r="H32" s="718"/>
      <c r="I32" s="718"/>
      <c r="J32" s="718"/>
      <c r="K32" s="718"/>
      <c r="L32" s="718"/>
      <c r="M32" s="718"/>
      <c r="N32" s="718"/>
      <c r="O32" s="718"/>
      <c r="P32" s="718"/>
      <c r="Q32" s="719"/>
      <c r="R32" s="650" t="s">
        <v>249</v>
      </c>
      <c r="S32" s="651"/>
      <c r="T32" s="651"/>
      <c r="U32" s="651"/>
      <c r="V32" s="651"/>
      <c r="W32" s="651"/>
      <c r="X32" s="651"/>
      <c r="Y32" s="652"/>
      <c r="Z32" s="653" t="s">
        <v>249</v>
      </c>
      <c r="AA32" s="653"/>
      <c r="AB32" s="653"/>
      <c r="AC32" s="653"/>
      <c r="AD32" s="654" t="s">
        <v>130</v>
      </c>
      <c r="AE32" s="654"/>
      <c r="AF32" s="654"/>
      <c r="AG32" s="654"/>
      <c r="AH32" s="654"/>
      <c r="AI32" s="654"/>
      <c r="AJ32" s="654"/>
      <c r="AK32" s="654"/>
      <c r="AL32" s="655" t="s">
        <v>130</v>
      </c>
      <c r="AM32" s="656"/>
      <c r="AN32" s="656"/>
      <c r="AO32" s="657"/>
      <c r="AP32" s="709"/>
      <c r="AQ32" s="710"/>
      <c r="AR32" s="710"/>
      <c r="AS32" s="710"/>
      <c r="AT32" s="714"/>
      <c r="AU32" s="228" t="s">
        <v>322</v>
      </c>
      <c r="AV32" s="228"/>
      <c r="AW32" s="228"/>
      <c r="AX32" s="647" t="s">
        <v>323</v>
      </c>
      <c r="AY32" s="648"/>
      <c r="AZ32" s="648"/>
      <c r="BA32" s="648"/>
      <c r="BB32" s="648"/>
      <c r="BC32" s="648"/>
      <c r="BD32" s="648"/>
      <c r="BE32" s="648"/>
      <c r="BF32" s="649"/>
      <c r="BG32" s="716">
        <v>99.6</v>
      </c>
      <c r="BH32" s="687"/>
      <c r="BI32" s="687"/>
      <c r="BJ32" s="687"/>
      <c r="BK32" s="687"/>
      <c r="BL32" s="687"/>
      <c r="BM32" s="656">
        <v>98.7</v>
      </c>
      <c r="BN32" s="704"/>
      <c r="BO32" s="704"/>
      <c r="BP32" s="704"/>
      <c r="BQ32" s="705"/>
      <c r="BR32" s="716">
        <v>99.2</v>
      </c>
      <c r="BS32" s="687"/>
      <c r="BT32" s="687"/>
      <c r="BU32" s="687"/>
      <c r="BV32" s="687"/>
      <c r="BW32" s="687"/>
      <c r="BX32" s="656">
        <v>98.6</v>
      </c>
      <c r="BY32" s="704"/>
      <c r="BZ32" s="704"/>
      <c r="CA32" s="704"/>
      <c r="CB32" s="705"/>
      <c r="CD32" s="700"/>
      <c r="CE32" s="701"/>
      <c r="CF32" s="665" t="s">
        <v>324</v>
      </c>
      <c r="CG32" s="666"/>
      <c r="CH32" s="666"/>
      <c r="CI32" s="666"/>
      <c r="CJ32" s="666"/>
      <c r="CK32" s="666"/>
      <c r="CL32" s="666"/>
      <c r="CM32" s="666"/>
      <c r="CN32" s="666"/>
      <c r="CO32" s="666"/>
      <c r="CP32" s="666"/>
      <c r="CQ32" s="667"/>
      <c r="CR32" s="650">
        <v>84</v>
      </c>
      <c r="CS32" s="651"/>
      <c r="CT32" s="651"/>
      <c r="CU32" s="651"/>
      <c r="CV32" s="651"/>
      <c r="CW32" s="651"/>
      <c r="CX32" s="651"/>
      <c r="CY32" s="652"/>
      <c r="CZ32" s="655">
        <v>0</v>
      </c>
      <c r="DA32" s="684"/>
      <c r="DB32" s="684"/>
      <c r="DC32" s="689"/>
      <c r="DD32" s="659">
        <v>84</v>
      </c>
      <c r="DE32" s="651"/>
      <c r="DF32" s="651"/>
      <c r="DG32" s="651"/>
      <c r="DH32" s="651"/>
      <c r="DI32" s="651"/>
      <c r="DJ32" s="651"/>
      <c r="DK32" s="652"/>
      <c r="DL32" s="659">
        <v>84</v>
      </c>
      <c r="DM32" s="651"/>
      <c r="DN32" s="651"/>
      <c r="DO32" s="651"/>
      <c r="DP32" s="651"/>
      <c r="DQ32" s="651"/>
      <c r="DR32" s="651"/>
      <c r="DS32" s="651"/>
      <c r="DT32" s="651"/>
      <c r="DU32" s="651"/>
      <c r="DV32" s="652"/>
      <c r="DW32" s="655">
        <v>0</v>
      </c>
      <c r="DX32" s="684"/>
      <c r="DY32" s="684"/>
      <c r="DZ32" s="684"/>
      <c r="EA32" s="684"/>
      <c r="EB32" s="684"/>
      <c r="EC32" s="685"/>
    </row>
    <row r="33" spans="2:133" ht="11.25" customHeight="1" x14ac:dyDescent="0.15">
      <c r="B33" s="647" t="s">
        <v>325</v>
      </c>
      <c r="C33" s="648"/>
      <c r="D33" s="648"/>
      <c r="E33" s="648"/>
      <c r="F33" s="648"/>
      <c r="G33" s="648"/>
      <c r="H33" s="648"/>
      <c r="I33" s="648"/>
      <c r="J33" s="648"/>
      <c r="K33" s="648"/>
      <c r="L33" s="648"/>
      <c r="M33" s="648"/>
      <c r="N33" s="648"/>
      <c r="O33" s="648"/>
      <c r="P33" s="648"/>
      <c r="Q33" s="649"/>
      <c r="R33" s="650">
        <v>571049</v>
      </c>
      <c r="S33" s="651"/>
      <c r="T33" s="651"/>
      <c r="U33" s="651"/>
      <c r="V33" s="651"/>
      <c r="W33" s="651"/>
      <c r="X33" s="651"/>
      <c r="Y33" s="652"/>
      <c r="Z33" s="653">
        <v>6.3</v>
      </c>
      <c r="AA33" s="653"/>
      <c r="AB33" s="653"/>
      <c r="AC33" s="653"/>
      <c r="AD33" s="654" t="s">
        <v>130</v>
      </c>
      <c r="AE33" s="654"/>
      <c r="AF33" s="654"/>
      <c r="AG33" s="654"/>
      <c r="AH33" s="654"/>
      <c r="AI33" s="654"/>
      <c r="AJ33" s="654"/>
      <c r="AK33" s="654"/>
      <c r="AL33" s="655" t="s">
        <v>130</v>
      </c>
      <c r="AM33" s="656"/>
      <c r="AN33" s="656"/>
      <c r="AO33" s="657"/>
      <c r="AP33" s="711"/>
      <c r="AQ33" s="712"/>
      <c r="AR33" s="712"/>
      <c r="AS33" s="712"/>
      <c r="AT33" s="715"/>
      <c r="AU33" s="230"/>
      <c r="AV33" s="230"/>
      <c r="AW33" s="230"/>
      <c r="AX33" s="691" t="s">
        <v>326</v>
      </c>
      <c r="AY33" s="692"/>
      <c r="AZ33" s="692"/>
      <c r="BA33" s="692"/>
      <c r="BB33" s="692"/>
      <c r="BC33" s="692"/>
      <c r="BD33" s="692"/>
      <c r="BE33" s="692"/>
      <c r="BF33" s="693"/>
      <c r="BG33" s="720">
        <v>97.8</v>
      </c>
      <c r="BH33" s="721"/>
      <c r="BI33" s="721"/>
      <c r="BJ33" s="721"/>
      <c r="BK33" s="721"/>
      <c r="BL33" s="721"/>
      <c r="BM33" s="722">
        <v>96.1</v>
      </c>
      <c r="BN33" s="721"/>
      <c r="BO33" s="721"/>
      <c r="BP33" s="721"/>
      <c r="BQ33" s="723"/>
      <c r="BR33" s="720">
        <v>97.9</v>
      </c>
      <c r="BS33" s="721"/>
      <c r="BT33" s="721"/>
      <c r="BU33" s="721"/>
      <c r="BV33" s="721"/>
      <c r="BW33" s="721"/>
      <c r="BX33" s="722">
        <v>92.9</v>
      </c>
      <c r="BY33" s="721"/>
      <c r="BZ33" s="721"/>
      <c r="CA33" s="721"/>
      <c r="CB33" s="723"/>
      <c r="CD33" s="665" t="s">
        <v>327</v>
      </c>
      <c r="CE33" s="666"/>
      <c r="CF33" s="666"/>
      <c r="CG33" s="666"/>
      <c r="CH33" s="666"/>
      <c r="CI33" s="666"/>
      <c r="CJ33" s="666"/>
      <c r="CK33" s="666"/>
      <c r="CL33" s="666"/>
      <c r="CM33" s="666"/>
      <c r="CN33" s="666"/>
      <c r="CO33" s="666"/>
      <c r="CP33" s="666"/>
      <c r="CQ33" s="667"/>
      <c r="CR33" s="650">
        <v>4729253</v>
      </c>
      <c r="CS33" s="687"/>
      <c r="CT33" s="687"/>
      <c r="CU33" s="687"/>
      <c r="CV33" s="687"/>
      <c r="CW33" s="687"/>
      <c r="CX33" s="687"/>
      <c r="CY33" s="688"/>
      <c r="CZ33" s="655">
        <v>53</v>
      </c>
      <c r="DA33" s="684"/>
      <c r="DB33" s="684"/>
      <c r="DC33" s="689"/>
      <c r="DD33" s="659">
        <v>2613296</v>
      </c>
      <c r="DE33" s="687"/>
      <c r="DF33" s="687"/>
      <c r="DG33" s="687"/>
      <c r="DH33" s="687"/>
      <c r="DI33" s="687"/>
      <c r="DJ33" s="687"/>
      <c r="DK33" s="688"/>
      <c r="DL33" s="659">
        <v>1828753</v>
      </c>
      <c r="DM33" s="687"/>
      <c r="DN33" s="687"/>
      <c r="DO33" s="687"/>
      <c r="DP33" s="687"/>
      <c r="DQ33" s="687"/>
      <c r="DR33" s="687"/>
      <c r="DS33" s="687"/>
      <c r="DT33" s="687"/>
      <c r="DU33" s="687"/>
      <c r="DV33" s="688"/>
      <c r="DW33" s="655">
        <v>38.799999999999997</v>
      </c>
      <c r="DX33" s="684"/>
      <c r="DY33" s="684"/>
      <c r="DZ33" s="684"/>
      <c r="EA33" s="684"/>
      <c r="EB33" s="684"/>
      <c r="EC33" s="685"/>
    </row>
    <row r="34" spans="2:133" ht="11.25" customHeight="1" x14ac:dyDescent="0.15">
      <c r="B34" s="647" t="s">
        <v>328</v>
      </c>
      <c r="C34" s="648"/>
      <c r="D34" s="648"/>
      <c r="E34" s="648"/>
      <c r="F34" s="648"/>
      <c r="G34" s="648"/>
      <c r="H34" s="648"/>
      <c r="I34" s="648"/>
      <c r="J34" s="648"/>
      <c r="K34" s="648"/>
      <c r="L34" s="648"/>
      <c r="M34" s="648"/>
      <c r="N34" s="648"/>
      <c r="O34" s="648"/>
      <c r="P34" s="648"/>
      <c r="Q34" s="649"/>
      <c r="R34" s="650">
        <v>69903</v>
      </c>
      <c r="S34" s="651"/>
      <c r="T34" s="651"/>
      <c r="U34" s="651"/>
      <c r="V34" s="651"/>
      <c r="W34" s="651"/>
      <c r="X34" s="651"/>
      <c r="Y34" s="652"/>
      <c r="Z34" s="653">
        <v>0.8</v>
      </c>
      <c r="AA34" s="653"/>
      <c r="AB34" s="653"/>
      <c r="AC34" s="653"/>
      <c r="AD34" s="654" t="s">
        <v>130</v>
      </c>
      <c r="AE34" s="654"/>
      <c r="AF34" s="654"/>
      <c r="AG34" s="654"/>
      <c r="AH34" s="654"/>
      <c r="AI34" s="654"/>
      <c r="AJ34" s="654"/>
      <c r="AK34" s="654"/>
      <c r="AL34" s="655" t="s">
        <v>130</v>
      </c>
      <c r="AM34" s="656"/>
      <c r="AN34" s="656"/>
      <c r="AO34" s="65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5" t="s">
        <v>329</v>
      </c>
      <c r="CE34" s="666"/>
      <c r="CF34" s="666"/>
      <c r="CG34" s="666"/>
      <c r="CH34" s="666"/>
      <c r="CI34" s="666"/>
      <c r="CJ34" s="666"/>
      <c r="CK34" s="666"/>
      <c r="CL34" s="666"/>
      <c r="CM34" s="666"/>
      <c r="CN34" s="666"/>
      <c r="CO34" s="666"/>
      <c r="CP34" s="666"/>
      <c r="CQ34" s="667"/>
      <c r="CR34" s="650">
        <v>1923016</v>
      </c>
      <c r="CS34" s="651"/>
      <c r="CT34" s="651"/>
      <c r="CU34" s="651"/>
      <c r="CV34" s="651"/>
      <c r="CW34" s="651"/>
      <c r="CX34" s="651"/>
      <c r="CY34" s="652"/>
      <c r="CZ34" s="655">
        <v>21.5</v>
      </c>
      <c r="DA34" s="684"/>
      <c r="DB34" s="684"/>
      <c r="DC34" s="689"/>
      <c r="DD34" s="659">
        <v>894714</v>
      </c>
      <c r="DE34" s="651"/>
      <c r="DF34" s="651"/>
      <c r="DG34" s="651"/>
      <c r="DH34" s="651"/>
      <c r="DI34" s="651"/>
      <c r="DJ34" s="651"/>
      <c r="DK34" s="652"/>
      <c r="DL34" s="659">
        <v>840119</v>
      </c>
      <c r="DM34" s="651"/>
      <c r="DN34" s="651"/>
      <c r="DO34" s="651"/>
      <c r="DP34" s="651"/>
      <c r="DQ34" s="651"/>
      <c r="DR34" s="651"/>
      <c r="DS34" s="651"/>
      <c r="DT34" s="651"/>
      <c r="DU34" s="651"/>
      <c r="DV34" s="652"/>
      <c r="DW34" s="655">
        <v>17.8</v>
      </c>
      <c r="DX34" s="684"/>
      <c r="DY34" s="684"/>
      <c r="DZ34" s="684"/>
      <c r="EA34" s="684"/>
      <c r="EB34" s="684"/>
      <c r="EC34" s="685"/>
    </row>
    <row r="35" spans="2:133" ht="11.25" customHeight="1" x14ac:dyDescent="0.15">
      <c r="B35" s="647" t="s">
        <v>330</v>
      </c>
      <c r="C35" s="648"/>
      <c r="D35" s="648"/>
      <c r="E35" s="648"/>
      <c r="F35" s="648"/>
      <c r="G35" s="648"/>
      <c r="H35" s="648"/>
      <c r="I35" s="648"/>
      <c r="J35" s="648"/>
      <c r="K35" s="648"/>
      <c r="L35" s="648"/>
      <c r="M35" s="648"/>
      <c r="N35" s="648"/>
      <c r="O35" s="648"/>
      <c r="P35" s="648"/>
      <c r="Q35" s="649"/>
      <c r="R35" s="650">
        <v>968451</v>
      </c>
      <c r="S35" s="651"/>
      <c r="T35" s="651"/>
      <c r="U35" s="651"/>
      <c r="V35" s="651"/>
      <c r="W35" s="651"/>
      <c r="X35" s="651"/>
      <c r="Y35" s="652"/>
      <c r="Z35" s="653">
        <v>10.7</v>
      </c>
      <c r="AA35" s="653"/>
      <c r="AB35" s="653"/>
      <c r="AC35" s="653"/>
      <c r="AD35" s="654" t="s">
        <v>130</v>
      </c>
      <c r="AE35" s="654"/>
      <c r="AF35" s="654"/>
      <c r="AG35" s="654"/>
      <c r="AH35" s="654"/>
      <c r="AI35" s="654"/>
      <c r="AJ35" s="654"/>
      <c r="AK35" s="654"/>
      <c r="AL35" s="655" t="s">
        <v>249</v>
      </c>
      <c r="AM35" s="656"/>
      <c r="AN35" s="656"/>
      <c r="AO35" s="657"/>
      <c r="AP35" s="233"/>
      <c r="AQ35" s="629" t="s">
        <v>331</v>
      </c>
      <c r="AR35" s="630"/>
      <c r="AS35" s="630"/>
      <c r="AT35" s="630"/>
      <c r="AU35" s="630"/>
      <c r="AV35" s="630"/>
      <c r="AW35" s="630"/>
      <c r="AX35" s="630"/>
      <c r="AY35" s="630"/>
      <c r="AZ35" s="630"/>
      <c r="BA35" s="630"/>
      <c r="BB35" s="630"/>
      <c r="BC35" s="630"/>
      <c r="BD35" s="630"/>
      <c r="BE35" s="630"/>
      <c r="BF35" s="631"/>
      <c r="BG35" s="629" t="s">
        <v>332</v>
      </c>
      <c r="BH35" s="630"/>
      <c r="BI35" s="630"/>
      <c r="BJ35" s="630"/>
      <c r="BK35" s="630"/>
      <c r="BL35" s="630"/>
      <c r="BM35" s="630"/>
      <c r="BN35" s="630"/>
      <c r="BO35" s="630"/>
      <c r="BP35" s="630"/>
      <c r="BQ35" s="630"/>
      <c r="BR35" s="630"/>
      <c r="BS35" s="630"/>
      <c r="BT35" s="630"/>
      <c r="BU35" s="630"/>
      <c r="BV35" s="630"/>
      <c r="BW35" s="630"/>
      <c r="BX35" s="630"/>
      <c r="BY35" s="630"/>
      <c r="BZ35" s="630"/>
      <c r="CA35" s="630"/>
      <c r="CB35" s="631"/>
      <c r="CD35" s="665" t="s">
        <v>333</v>
      </c>
      <c r="CE35" s="666"/>
      <c r="CF35" s="666"/>
      <c r="CG35" s="666"/>
      <c r="CH35" s="666"/>
      <c r="CI35" s="666"/>
      <c r="CJ35" s="666"/>
      <c r="CK35" s="666"/>
      <c r="CL35" s="666"/>
      <c r="CM35" s="666"/>
      <c r="CN35" s="666"/>
      <c r="CO35" s="666"/>
      <c r="CP35" s="666"/>
      <c r="CQ35" s="667"/>
      <c r="CR35" s="650">
        <v>188816</v>
      </c>
      <c r="CS35" s="687"/>
      <c r="CT35" s="687"/>
      <c r="CU35" s="687"/>
      <c r="CV35" s="687"/>
      <c r="CW35" s="687"/>
      <c r="CX35" s="687"/>
      <c r="CY35" s="688"/>
      <c r="CZ35" s="655">
        <v>2.1</v>
      </c>
      <c r="DA35" s="684"/>
      <c r="DB35" s="684"/>
      <c r="DC35" s="689"/>
      <c r="DD35" s="659">
        <v>165423</v>
      </c>
      <c r="DE35" s="687"/>
      <c r="DF35" s="687"/>
      <c r="DG35" s="687"/>
      <c r="DH35" s="687"/>
      <c r="DI35" s="687"/>
      <c r="DJ35" s="687"/>
      <c r="DK35" s="688"/>
      <c r="DL35" s="659">
        <v>132150</v>
      </c>
      <c r="DM35" s="687"/>
      <c r="DN35" s="687"/>
      <c r="DO35" s="687"/>
      <c r="DP35" s="687"/>
      <c r="DQ35" s="687"/>
      <c r="DR35" s="687"/>
      <c r="DS35" s="687"/>
      <c r="DT35" s="687"/>
      <c r="DU35" s="687"/>
      <c r="DV35" s="688"/>
      <c r="DW35" s="655">
        <v>2.8</v>
      </c>
      <c r="DX35" s="684"/>
      <c r="DY35" s="684"/>
      <c r="DZ35" s="684"/>
      <c r="EA35" s="684"/>
      <c r="EB35" s="684"/>
      <c r="EC35" s="685"/>
    </row>
    <row r="36" spans="2:133" ht="11.25" customHeight="1" x14ac:dyDescent="0.15">
      <c r="B36" s="647" t="s">
        <v>334</v>
      </c>
      <c r="C36" s="648"/>
      <c r="D36" s="648"/>
      <c r="E36" s="648"/>
      <c r="F36" s="648"/>
      <c r="G36" s="648"/>
      <c r="H36" s="648"/>
      <c r="I36" s="648"/>
      <c r="J36" s="648"/>
      <c r="K36" s="648"/>
      <c r="L36" s="648"/>
      <c r="M36" s="648"/>
      <c r="N36" s="648"/>
      <c r="O36" s="648"/>
      <c r="P36" s="648"/>
      <c r="Q36" s="649"/>
      <c r="R36" s="650">
        <v>306643</v>
      </c>
      <c r="S36" s="651"/>
      <c r="T36" s="651"/>
      <c r="U36" s="651"/>
      <c r="V36" s="651"/>
      <c r="W36" s="651"/>
      <c r="X36" s="651"/>
      <c r="Y36" s="652"/>
      <c r="Z36" s="653">
        <v>3.4</v>
      </c>
      <c r="AA36" s="653"/>
      <c r="AB36" s="653"/>
      <c r="AC36" s="653"/>
      <c r="AD36" s="654" t="s">
        <v>249</v>
      </c>
      <c r="AE36" s="654"/>
      <c r="AF36" s="654"/>
      <c r="AG36" s="654"/>
      <c r="AH36" s="654"/>
      <c r="AI36" s="654"/>
      <c r="AJ36" s="654"/>
      <c r="AK36" s="654"/>
      <c r="AL36" s="655" t="s">
        <v>130</v>
      </c>
      <c r="AM36" s="656"/>
      <c r="AN36" s="656"/>
      <c r="AO36" s="657"/>
      <c r="AP36" s="233"/>
      <c r="AQ36" s="724" t="s">
        <v>335</v>
      </c>
      <c r="AR36" s="725"/>
      <c r="AS36" s="725"/>
      <c r="AT36" s="725"/>
      <c r="AU36" s="725"/>
      <c r="AV36" s="725"/>
      <c r="AW36" s="725"/>
      <c r="AX36" s="725"/>
      <c r="AY36" s="726"/>
      <c r="AZ36" s="639">
        <v>634703</v>
      </c>
      <c r="BA36" s="640"/>
      <c r="BB36" s="640"/>
      <c r="BC36" s="640"/>
      <c r="BD36" s="640"/>
      <c r="BE36" s="640"/>
      <c r="BF36" s="727"/>
      <c r="BG36" s="661" t="s">
        <v>336</v>
      </c>
      <c r="BH36" s="662"/>
      <c r="BI36" s="662"/>
      <c r="BJ36" s="662"/>
      <c r="BK36" s="662"/>
      <c r="BL36" s="662"/>
      <c r="BM36" s="662"/>
      <c r="BN36" s="662"/>
      <c r="BO36" s="662"/>
      <c r="BP36" s="662"/>
      <c r="BQ36" s="662"/>
      <c r="BR36" s="662"/>
      <c r="BS36" s="662"/>
      <c r="BT36" s="662"/>
      <c r="BU36" s="663"/>
      <c r="BV36" s="639">
        <v>-31333</v>
      </c>
      <c r="BW36" s="640"/>
      <c r="BX36" s="640"/>
      <c r="BY36" s="640"/>
      <c r="BZ36" s="640"/>
      <c r="CA36" s="640"/>
      <c r="CB36" s="727"/>
      <c r="CD36" s="665" t="s">
        <v>337</v>
      </c>
      <c r="CE36" s="666"/>
      <c r="CF36" s="666"/>
      <c r="CG36" s="666"/>
      <c r="CH36" s="666"/>
      <c r="CI36" s="666"/>
      <c r="CJ36" s="666"/>
      <c r="CK36" s="666"/>
      <c r="CL36" s="666"/>
      <c r="CM36" s="666"/>
      <c r="CN36" s="666"/>
      <c r="CO36" s="666"/>
      <c r="CP36" s="666"/>
      <c r="CQ36" s="667"/>
      <c r="CR36" s="650">
        <v>1457633</v>
      </c>
      <c r="CS36" s="651"/>
      <c r="CT36" s="651"/>
      <c r="CU36" s="651"/>
      <c r="CV36" s="651"/>
      <c r="CW36" s="651"/>
      <c r="CX36" s="651"/>
      <c r="CY36" s="652"/>
      <c r="CZ36" s="655">
        <v>16.3</v>
      </c>
      <c r="DA36" s="684"/>
      <c r="DB36" s="684"/>
      <c r="DC36" s="689"/>
      <c r="DD36" s="659">
        <v>1006091</v>
      </c>
      <c r="DE36" s="651"/>
      <c r="DF36" s="651"/>
      <c r="DG36" s="651"/>
      <c r="DH36" s="651"/>
      <c r="DI36" s="651"/>
      <c r="DJ36" s="651"/>
      <c r="DK36" s="652"/>
      <c r="DL36" s="659">
        <v>650565</v>
      </c>
      <c r="DM36" s="651"/>
      <c r="DN36" s="651"/>
      <c r="DO36" s="651"/>
      <c r="DP36" s="651"/>
      <c r="DQ36" s="651"/>
      <c r="DR36" s="651"/>
      <c r="DS36" s="651"/>
      <c r="DT36" s="651"/>
      <c r="DU36" s="651"/>
      <c r="DV36" s="652"/>
      <c r="DW36" s="655">
        <v>13.8</v>
      </c>
      <c r="DX36" s="684"/>
      <c r="DY36" s="684"/>
      <c r="DZ36" s="684"/>
      <c r="EA36" s="684"/>
      <c r="EB36" s="684"/>
      <c r="EC36" s="685"/>
    </row>
    <row r="37" spans="2:133" ht="11.25" customHeight="1" x14ac:dyDescent="0.15">
      <c r="B37" s="647" t="s">
        <v>338</v>
      </c>
      <c r="C37" s="648"/>
      <c r="D37" s="648"/>
      <c r="E37" s="648"/>
      <c r="F37" s="648"/>
      <c r="G37" s="648"/>
      <c r="H37" s="648"/>
      <c r="I37" s="648"/>
      <c r="J37" s="648"/>
      <c r="K37" s="648"/>
      <c r="L37" s="648"/>
      <c r="M37" s="648"/>
      <c r="N37" s="648"/>
      <c r="O37" s="648"/>
      <c r="P37" s="648"/>
      <c r="Q37" s="649"/>
      <c r="R37" s="650">
        <v>99587</v>
      </c>
      <c r="S37" s="651"/>
      <c r="T37" s="651"/>
      <c r="U37" s="651"/>
      <c r="V37" s="651"/>
      <c r="W37" s="651"/>
      <c r="X37" s="651"/>
      <c r="Y37" s="652"/>
      <c r="Z37" s="653">
        <v>1.1000000000000001</v>
      </c>
      <c r="AA37" s="653"/>
      <c r="AB37" s="653"/>
      <c r="AC37" s="653"/>
      <c r="AD37" s="654" t="s">
        <v>130</v>
      </c>
      <c r="AE37" s="654"/>
      <c r="AF37" s="654"/>
      <c r="AG37" s="654"/>
      <c r="AH37" s="654"/>
      <c r="AI37" s="654"/>
      <c r="AJ37" s="654"/>
      <c r="AK37" s="654"/>
      <c r="AL37" s="655" t="s">
        <v>249</v>
      </c>
      <c r="AM37" s="656"/>
      <c r="AN37" s="656"/>
      <c r="AO37" s="657"/>
      <c r="AQ37" s="728" t="s">
        <v>339</v>
      </c>
      <c r="AR37" s="729"/>
      <c r="AS37" s="729"/>
      <c r="AT37" s="729"/>
      <c r="AU37" s="729"/>
      <c r="AV37" s="729"/>
      <c r="AW37" s="729"/>
      <c r="AX37" s="729"/>
      <c r="AY37" s="730"/>
      <c r="AZ37" s="650">
        <v>208381</v>
      </c>
      <c r="BA37" s="651"/>
      <c r="BB37" s="651"/>
      <c r="BC37" s="651"/>
      <c r="BD37" s="687"/>
      <c r="BE37" s="687"/>
      <c r="BF37" s="705"/>
      <c r="BG37" s="665" t="s">
        <v>340</v>
      </c>
      <c r="BH37" s="666"/>
      <c r="BI37" s="666"/>
      <c r="BJ37" s="666"/>
      <c r="BK37" s="666"/>
      <c r="BL37" s="666"/>
      <c r="BM37" s="666"/>
      <c r="BN37" s="666"/>
      <c r="BO37" s="666"/>
      <c r="BP37" s="666"/>
      <c r="BQ37" s="666"/>
      <c r="BR37" s="666"/>
      <c r="BS37" s="666"/>
      <c r="BT37" s="666"/>
      <c r="BU37" s="667"/>
      <c r="BV37" s="650">
        <v>-47310</v>
      </c>
      <c r="BW37" s="651"/>
      <c r="BX37" s="651"/>
      <c r="BY37" s="651"/>
      <c r="BZ37" s="651"/>
      <c r="CA37" s="651"/>
      <c r="CB37" s="660"/>
      <c r="CD37" s="665" t="s">
        <v>341</v>
      </c>
      <c r="CE37" s="666"/>
      <c r="CF37" s="666"/>
      <c r="CG37" s="666"/>
      <c r="CH37" s="666"/>
      <c r="CI37" s="666"/>
      <c r="CJ37" s="666"/>
      <c r="CK37" s="666"/>
      <c r="CL37" s="666"/>
      <c r="CM37" s="666"/>
      <c r="CN37" s="666"/>
      <c r="CO37" s="666"/>
      <c r="CP37" s="666"/>
      <c r="CQ37" s="667"/>
      <c r="CR37" s="650">
        <v>405801</v>
      </c>
      <c r="CS37" s="687"/>
      <c r="CT37" s="687"/>
      <c r="CU37" s="687"/>
      <c r="CV37" s="687"/>
      <c r="CW37" s="687"/>
      <c r="CX37" s="687"/>
      <c r="CY37" s="688"/>
      <c r="CZ37" s="655">
        <v>4.5</v>
      </c>
      <c r="DA37" s="684"/>
      <c r="DB37" s="684"/>
      <c r="DC37" s="689"/>
      <c r="DD37" s="659">
        <v>347501</v>
      </c>
      <c r="DE37" s="687"/>
      <c r="DF37" s="687"/>
      <c r="DG37" s="687"/>
      <c r="DH37" s="687"/>
      <c r="DI37" s="687"/>
      <c r="DJ37" s="687"/>
      <c r="DK37" s="688"/>
      <c r="DL37" s="659">
        <v>321681</v>
      </c>
      <c r="DM37" s="687"/>
      <c r="DN37" s="687"/>
      <c r="DO37" s="687"/>
      <c r="DP37" s="687"/>
      <c r="DQ37" s="687"/>
      <c r="DR37" s="687"/>
      <c r="DS37" s="687"/>
      <c r="DT37" s="687"/>
      <c r="DU37" s="687"/>
      <c r="DV37" s="688"/>
      <c r="DW37" s="655">
        <v>6.8</v>
      </c>
      <c r="DX37" s="684"/>
      <c r="DY37" s="684"/>
      <c r="DZ37" s="684"/>
      <c r="EA37" s="684"/>
      <c r="EB37" s="684"/>
      <c r="EC37" s="685"/>
    </row>
    <row r="38" spans="2:133" ht="11.25" customHeight="1" x14ac:dyDescent="0.15">
      <c r="B38" s="647" t="s">
        <v>342</v>
      </c>
      <c r="C38" s="648"/>
      <c r="D38" s="648"/>
      <c r="E38" s="648"/>
      <c r="F38" s="648"/>
      <c r="G38" s="648"/>
      <c r="H38" s="648"/>
      <c r="I38" s="648"/>
      <c r="J38" s="648"/>
      <c r="K38" s="648"/>
      <c r="L38" s="648"/>
      <c r="M38" s="648"/>
      <c r="N38" s="648"/>
      <c r="O38" s="648"/>
      <c r="P38" s="648"/>
      <c r="Q38" s="649"/>
      <c r="R38" s="650">
        <v>287294</v>
      </c>
      <c r="S38" s="651"/>
      <c r="T38" s="651"/>
      <c r="U38" s="651"/>
      <c r="V38" s="651"/>
      <c r="W38" s="651"/>
      <c r="X38" s="651"/>
      <c r="Y38" s="652"/>
      <c r="Z38" s="653">
        <v>3.2</v>
      </c>
      <c r="AA38" s="653"/>
      <c r="AB38" s="653"/>
      <c r="AC38" s="653"/>
      <c r="AD38" s="654">
        <v>325</v>
      </c>
      <c r="AE38" s="654"/>
      <c r="AF38" s="654"/>
      <c r="AG38" s="654"/>
      <c r="AH38" s="654"/>
      <c r="AI38" s="654"/>
      <c r="AJ38" s="654"/>
      <c r="AK38" s="654"/>
      <c r="AL38" s="655">
        <v>0</v>
      </c>
      <c r="AM38" s="656"/>
      <c r="AN38" s="656"/>
      <c r="AO38" s="657"/>
      <c r="AQ38" s="728" t="s">
        <v>343</v>
      </c>
      <c r="AR38" s="729"/>
      <c r="AS38" s="729"/>
      <c r="AT38" s="729"/>
      <c r="AU38" s="729"/>
      <c r="AV38" s="729"/>
      <c r="AW38" s="729"/>
      <c r="AX38" s="729"/>
      <c r="AY38" s="730"/>
      <c r="AZ38" s="650">
        <v>18911</v>
      </c>
      <c r="BA38" s="651"/>
      <c r="BB38" s="651"/>
      <c r="BC38" s="651"/>
      <c r="BD38" s="687"/>
      <c r="BE38" s="687"/>
      <c r="BF38" s="705"/>
      <c r="BG38" s="665" t="s">
        <v>344</v>
      </c>
      <c r="BH38" s="666"/>
      <c r="BI38" s="666"/>
      <c r="BJ38" s="666"/>
      <c r="BK38" s="666"/>
      <c r="BL38" s="666"/>
      <c r="BM38" s="666"/>
      <c r="BN38" s="666"/>
      <c r="BO38" s="666"/>
      <c r="BP38" s="666"/>
      <c r="BQ38" s="666"/>
      <c r="BR38" s="666"/>
      <c r="BS38" s="666"/>
      <c r="BT38" s="666"/>
      <c r="BU38" s="667"/>
      <c r="BV38" s="650">
        <v>1188</v>
      </c>
      <c r="BW38" s="651"/>
      <c r="BX38" s="651"/>
      <c r="BY38" s="651"/>
      <c r="BZ38" s="651"/>
      <c r="CA38" s="651"/>
      <c r="CB38" s="660"/>
      <c r="CD38" s="665" t="s">
        <v>345</v>
      </c>
      <c r="CE38" s="666"/>
      <c r="CF38" s="666"/>
      <c r="CG38" s="666"/>
      <c r="CH38" s="666"/>
      <c r="CI38" s="666"/>
      <c r="CJ38" s="666"/>
      <c r="CK38" s="666"/>
      <c r="CL38" s="666"/>
      <c r="CM38" s="666"/>
      <c r="CN38" s="666"/>
      <c r="CO38" s="666"/>
      <c r="CP38" s="666"/>
      <c r="CQ38" s="667"/>
      <c r="CR38" s="650">
        <v>615792</v>
      </c>
      <c r="CS38" s="651"/>
      <c r="CT38" s="651"/>
      <c r="CU38" s="651"/>
      <c r="CV38" s="651"/>
      <c r="CW38" s="651"/>
      <c r="CX38" s="651"/>
      <c r="CY38" s="652"/>
      <c r="CZ38" s="655">
        <v>6.9</v>
      </c>
      <c r="DA38" s="684"/>
      <c r="DB38" s="684"/>
      <c r="DC38" s="689"/>
      <c r="DD38" s="659">
        <v>537726</v>
      </c>
      <c r="DE38" s="651"/>
      <c r="DF38" s="651"/>
      <c r="DG38" s="651"/>
      <c r="DH38" s="651"/>
      <c r="DI38" s="651"/>
      <c r="DJ38" s="651"/>
      <c r="DK38" s="652"/>
      <c r="DL38" s="659">
        <v>205919</v>
      </c>
      <c r="DM38" s="651"/>
      <c r="DN38" s="651"/>
      <c r="DO38" s="651"/>
      <c r="DP38" s="651"/>
      <c r="DQ38" s="651"/>
      <c r="DR38" s="651"/>
      <c r="DS38" s="651"/>
      <c r="DT38" s="651"/>
      <c r="DU38" s="651"/>
      <c r="DV38" s="652"/>
      <c r="DW38" s="655">
        <v>4.4000000000000004</v>
      </c>
      <c r="DX38" s="684"/>
      <c r="DY38" s="684"/>
      <c r="DZ38" s="684"/>
      <c r="EA38" s="684"/>
      <c r="EB38" s="684"/>
      <c r="EC38" s="685"/>
    </row>
    <row r="39" spans="2:133" ht="11.25" customHeight="1" x14ac:dyDescent="0.15">
      <c r="B39" s="647" t="s">
        <v>346</v>
      </c>
      <c r="C39" s="648"/>
      <c r="D39" s="648"/>
      <c r="E39" s="648"/>
      <c r="F39" s="648"/>
      <c r="G39" s="648"/>
      <c r="H39" s="648"/>
      <c r="I39" s="648"/>
      <c r="J39" s="648"/>
      <c r="K39" s="648"/>
      <c r="L39" s="648"/>
      <c r="M39" s="648"/>
      <c r="N39" s="648"/>
      <c r="O39" s="648"/>
      <c r="P39" s="648"/>
      <c r="Q39" s="649"/>
      <c r="R39" s="650">
        <v>637148</v>
      </c>
      <c r="S39" s="651"/>
      <c r="T39" s="651"/>
      <c r="U39" s="651"/>
      <c r="V39" s="651"/>
      <c r="W39" s="651"/>
      <c r="X39" s="651"/>
      <c r="Y39" s="652"/>
      <c r="Z39" s="653">
        <v>7.1</v>
      </c>
      <c r="AA39" s="653"/>
      <c r="AB39" s="653"/>
      <c r="AC39" s="653"/>
      <c r="AD39" s="654" t="s">
        <v>130</v>
      </c>
      <c r="AE39" s="654"/>
      <c r="AF39" s="654"/>
      <c r="AG39" s="654"/>
      <c r="AH39" s="654"/>
      <c r="AI39" s="654"/>
      <c r="AJ39" s="654"/>
      <c r="AK39" s="654"/>
      <c r="AL39" s="655" t="s">
        <v>130</v>
      </c>
      <c r="AM39" s="656"/>
      <c r="AN39" s="656"/>
      <c r="AO39" s="657"/>
      <c r="AQ39" s="728" t="s">
        <v>347</v>
      </c>
      <c r="AR39" s="729"/>
      <c r="AS39" s="729"/>
      <c r="AT39" s="729"/>
      <c r="AU39" s="729"/>
      <c r="AV39" s="729"/>
      <c r="AW39" s="729"/>
      <c r="AX39" s="729"/>
      <c r="AY39" s="730"/>
      <c r="AZ39" s="650" t="s">
        <v>249</v>
      </c>
      <c r="BA39" s="651"/>
      <c r="BB39" s="651"/>
      <c r="BC39" s="651"/>
      <c r="BD39" s="687"/>
      <c r="BE39" s="687"/>
      <c r="BF39" s="705"/>
      <c r="BG39" s="665" t="s">
        <v>348</v>
      </c>
      <c r="BH39" s="666"/>
      <c r="BI39" s="666"/>
      <c r="BJ39" s="666"/>
      <c r="BK39" s="666"/>
      <c r="BL39" s="666"/>
      <c r="BM39" s="666"/>
      <c r="BN39" s="666"/>
      <c r="BO39" s="666"/>
      <c r="BP39" s="666"/>
      <c r="BQ39" s="666"/>
      <c r="BR39" s="666"/>
      <c r="BS39" s="666"/>
      <c r="BT39" s="666"/>
      <c r="BU39" s="667"/>
      <c r="BV39" s="650">
        <v>1904</v>
      </c>
      <c r="BW39" s="651"/>
      <c r="BX39" s="651"/>
      <c r="BY39" s="651"/>
      <c r="BZ39" s="651"/>
      <c r="CA39" s="651"/>
      <c r="CB39" s="660"/>
      <c r="CD39" s="665" t="s">
        <v>349</v>
      </c>
      <c r="CE39" s="666"/>
      <c r="CF39" s="666"/>
      <c r="CG39" s="666"/>
      <c r="CH39" s="666"/>
      <c r="CI39" s="666"/>
      <c r="CJ39" s="666"/>
      <c r="CK39" s="666"/>
      <c r="CL39" s="666"/>
      <c r="CM39" s="666"/>
      <c r="CN39" s="666"/>
      <c r="CO39" s="666"/>
      <c r="CP39" s="666"/>
      <c r="CQ39" s="667"/>
      <c r="CR39" s="650">
        <v>421796</v>
      </c>
      <c r="CS39" s="687"/>
      <c r="CT39" s="687"/>
      <c r="CU39" s="687"/>
      <c r="CV39" s="687"/>
      <c r="CW39" s="687"/>
      <c r="CX39" s="687"/>
      <c r="CY39" s="688"/>
      <c r="CZ39" s="655">
        <v>4.7</v>
      </c>
      <c r="DA39" s="684"/>
      <c r="DB39" s="684"/>
      <c r="DC39" s="689"/>
      <c r="DD39" s="659">
        <v>9342</v>
      </c>
      <c r="DE39" s="687"/>
      <c r="DF39" s="687"/>
      <c r="DG39" s="687"/>
      <c r="DH39" s="687"/>
      <c r="DI39" s="687"/>
      <c r="DJ39" s="687"/>
      <c r="DK39" s="688"/>
      <c r="DL39" s="659" t="s">
        <v>130</v>
      </c>
      <c r="DM39" s="687"/>
      <c r="DN39" s="687"/>
      <c r="DO39" s="687"/>
      <c r="DP39" s="687"/>
      <c r="DQ39" s="687"/>
      <c r="DR39" s="687"/>
      <c r="DS39" s="687"/>
      <c r="DT39" s="687"/>
      <c r="DU39" s="687"/>
      <c r="DV39" s="688"/>
      <c r="DW39" s="655" t="s">
        <v>249</v>
      </c>
      <c r="DX39" s="684"/>
      <c r="DY39" s="684"/>
      <c r="DZ39" s="684"/>
      <c r="EA39" s="684"/>
      <c r="EB39" s="684"/>
      <c r="EC39" s="685"/>
    </row>
    <row r="40" spans="2:133" ht="11.25" customHeight="1" x14ac:dyDescent="0.15">
      <c r="B40" s="647" t="s">
        <v>350</v>
      </c>
      <c r="C40" s="648"/>
      <c r="D40" s="648"/>
      <c r="E40" s="648"/>
      <c r="F40" s="648"/>
      <c r="G40" s="648"/>
      <c r="H40" s="648"/>
      <c r="I40" s="648"/>
      <c r="J40" s="648"/>
      <c r="K40" s="648"/>
      <c r="L40" s="648"/>
      <c r="M40" s="648"/>
      <c r="N40" s="648"/>
      <c r="O40" s="648"/>
      <c r="P40" s="648"/>
      <c r="Q40" s="649"/>
      <c r="R40" s="650" t="s">
        <v>130</v>
      </c>
      <c r="S40" s="651"/>
      <c r="T40" s="651"/>
      <c r="U40" s="651"/>
      <c r="V40" s="651"/>
      <c r="W40" s="651"/>
      <c r="X40" s="651"/>
      <c r="Y40" s="652"/>
      <c r="Z40" s="653" t="s">
        <v>249</v>
      </c>
      <c r="AA40" s="653"/>
      <c r="AB40" s="653"/>
      <c r="AC40" s="653"/>
      <c r="AD40" s="654" t="s">
        <v>249</v>
      </c>
      <c r="AE40" s="654"/>
      <c r="AF40" s="654"/>
      <c r="AG40" s="654"/>
      <c r="AH40" s="654"/>
      <c r="AI40" s="654"/>
      <c r="AJ40" s="654"/>
      <c r="AK40" s="654"/>
      <c r="AL40" s="655" t="s">
        <v>249</v>
      </c>
      <c r="AM40" s="656"/>
      <c r="AN40" s="656"/>
      <c r="AO40" s="657"/>
      <c r="AQ40" s="728" t="s">
        <v>351</v>
      </c>
      <c r="AR40" s="729"/>
      <c r="AS40" s="729"/>
      <c r="AT40" s="729"/>
      <c r="AU40" s="729"/>
      <c r="AV40" s="729"/>
      <c r="AW40" s="729"/>
      <c r="AX40" s="729"/>
      <c r="AY40" s="730"/>
      <c r="AZ40" s="650" t="s">
        <v>130</v>
      </c>
      <c r="BA40" s="651"/>
      <c r="BB40" s="651"/>
      <c r="BC40" s="651"/>
      <c r="BD40" s="687"/>
      <c r="BE40" s="687"/>
      <c r="BF40" s="705"/>
      <c r="BG40" s="731" t="s">
        <v>352</v>
      </c>
      <c r="BH40" s="732"/>
      <c r="BI40" s="732"/>
      <c r="BJ40" s="732"/>
      <c r="BK40" s="732"/>
      <c r="BL40" s="234"/>
      <c r="BM40" s="666" t="s">
        <v>353</v>
      </c>
      <c r="BN40" s="666"/>
      <c r="BO40" s="666"/>
      <c r="BP40" s="666"/>
      <c r="BQ40" s="666"/>
      <c r="BR40" s="666"/>
      <c r="BS40" s="666"/>
      <c r="BT40" s="666"/>
      <c r="BU40" s="667"/>
      <c r="BV40" s="650">
        <v>109</v>
      </c>
      <c r="BW40" s="651"/>
      <c r="BX40" s="651"/>
      <c r="BY40" s="651"/>
      <c r="BZ40" s="651"/>
      <c r="CA40" s="651"/>
      <c r="CB40" s="660"/>
      <c r="CD40" s="665" t="s">
        <v>354</v>
      </c>
      <c r="CE40" s="666"/>
      <c r="CF40" s="666"/>
      <c r="CG40" s="666"/>
      <c r="CH40" s="666"/>
      <c r="CI40" s="666"/>
      <c r="CJ40" s="666"/>
      <c r="CK40" s="666"/>
      <c r="CL40" s="666"/>
      <c r="CM40" s="666"/>
      <c r="CN40" s="666"/>
      <c r="CO40" s="666"/>
      <c r="CP40" s="666"/>
      <c r="CQ40" s="667"/>
      <c r="CR40" s="650">
        <v>122200</v>
      </c>
      <c r="CS40" s="651"/>
      <c r="CT40" s="651"/>
      <c r="CU40" s="651"/>
      <c r="CV40" s="651"/>
      <c r="CW40" s="651"/>
      <c r="CX40" s="651"/>
      <c r="CY40" s="652"/>
      <c r="CZ40" s="655">
        <v>1.4</v>
      </c>
      <c r="DA40" s="684"/>
      <c r="DB40" s="684"/>
      <c r="DC40" s="689"/>
      <c r="DD40" s="659" t="s">
        <v>249</v>
      </c>
      <c r="DE40" s="651"/>
      <c r="DF40" s="651"/>
      <c r="DG40" s="651"/>
      <c r="DH40" s="651"/>
      <c r="DI40" s="651"/>
      <c r="DJ40" s="651"/>
      <c r="DK40" s="652"/>
      <c r="DL40" s="659" t="s">
        <v>130</v>
      </c>
      <c r="DM40" s="651"/>
      <c r="DN40" s="651"/>
      <c r="DO40" s="651"/>
      <c r="DP40" s="651"/>
      <c r="DQ40" s="651"/>
      <c r="DR40" s="651"/>
      <c r="DS40" s="651"/>
      <c r="DT40" s="651"/>
      <c r="DU40" s="651"/>
      <c r="DV40" s="652"/>
      <c r="DW40" s="655" t="s">
        <v>130</v>
      </c>
      <c r="DX40" s="684"/>
      <c r="DY40" s="684"/>
      <c r="DZ40" s="684"/>
      <c r="EA40" s="684"/>
      <c r="EB40" s="684"/>
      <c r="EC40" s="685"/>
    </row>
    <row r="41" spans="2:133" ht="11.25" customHeight="1" x14ac:dyDescent="0.15">
      <c r="B41" s="647" t="s">
        <v>355</v>
      </c>
      <c r="C41" s="648"/>
      <c r="D41" s="648"/>
      <c r="E41" s="648"/>
      <c r="F41" s="648"/>
      <c r="G41" s="648"/>
      <c r="H41" s="648"/>
      <c r="I41" s="648"/>
      <c r="J41" s="648"/>
      <c r="K41" s="648"/>
      <c r="L41" s="648"/>
      <c r="M41" s="648"/>
      <c r="N41" s="648"/>
      <c r="O41" s="648"/>
      <c r="P41" s="648"/>
      <c r="Q41" s="649"/>
      <c r="R41" s="650">
        <v>140648</v>
      </c>
      <c r="S41" s="651"/>
      <c r="T41" s="651"/>
      <c r="U41" s="651"/>
      <c r="V41" s="651"/>
      <c r="W41" s="651"/>
      <c r="X41" s="651"/>
      <c r="Y41" s="652"/>
      <c r="Z41" s="653">
        <v>1.6</v>
      </c>
      <c r="AA41" s="653"/>
      <c r="AB41" s="653"/>
      <c r="AC41" s="653"/>
      <c r="AD41" s="654" t="s">
        <v>130</v>
      </c>
      <c r="AE41" s="654"/>
      <c r="AF41" s="654"/>
      <c r="AG41" s="654"/>
      <c r="AH41" s="654"/>
      <c r="AI41" s="654"/>
      <c r="AJ41" s="654"/>
      <c r="AK41" s="654"/>
      <c r="AL41" s="655" t="s">
        <v>249</v>
      </c>
      <c r="AM41" s="656"/>
      <c r="AN41" s="656"/>
      <c r="AO41" s="657"/>
      <c r="AQ41" s="728" t="s">
        <v>356</v>
      </c>
      <c r="AR41" s="729"/>
      <c r="AS41" s="729"/>
      <c r="AT41" s="729"/>
      <c r="AU41" s="729"/>
      <c r="AV41" s="729"/>
      <c r="AW41" s="729"/>
      <c r="AX41" s="729"/>
      <c r="AY41" s="730"/>
      <c r="AZ41" s="650">
        <v>105687</v>
      </c>
      <c r="BA41" s="651"/>
      <c r="BB41" s="651"/>
      <c r="BC41" s="651"/>
      <c r="BD41" s="687"/>
      <c r="BE41" s="687"/>
      <c r="BF41" s="705"/>
      <c r="BG41" s="731"/>
      <c r="BH41" s="732"/>
      <c r="BI41" s="732"/>
      <c r="BJ41" s="732"/>
      <c r="BK41" s="732"/>
      <c r="BL41" s="234"/>
      <c r="BM41" s="666" t="s">
        <v>357</v>
      </c>
      <c r="BN41" s="666"/>
      <c r="BO41" s="666"/>
      <c r="BP41" s="666"/>
      <c r="BQ41" s="666"/>
      <c r="BR41" s="666"/>
      <c r="BS41" s="666"/>
      <c r="BT41" s="666"/>
      <c r="BU41" s="667"/>
      <c r="BV41" s="650" t="s">
        <v>249</v>
      </c>
      <c r="BW41" s="651"/>
      <c r="BX41" s="651"/>
      <c r="BY41" s="651"/>
      <c r="BZ41" s="651"/>
      <c r="CA41" s="651"/>
      <c r="CB41" s="660"/>
      <c r="CD41" s="665" t="s">
        <v>358</v>
      </c>
      <c r="CE41" s="666"/>
      <c r="CF41" s="666"/>
      <c r="CG41" s="666"/>
      <c r="CH41" s="666"/>
      <c r="CI41" s="666"/>
      <c r="CJ41" s="666"/>
      <c r="CK41" s="666"/>
      <c r="CL41" s="666"/>
      <c r="CM41" s="666"/>
      <c r="CN41" s="666"/>
      <c r="CO41" s="666"/>
      <c r="CP41" s="666"/>
      <c r="CQ41" s="667"/>
      <c r="CR41" s="650" t="s">
        <v>130</v>
      </c>
      <c r="CS41" s="687"/>
      <c r="CT41" s="687"/>
      <c r="CU41" s="687"/>
      <c r="CV41" s="687"/>
      <c r="CW41" s="687"/>
      <c r="CX41" s="687"/>
      <c r="CY41" s="688"/>
      <c r="CZ41" s="655" t="s">
        <v>130</v>
      </c>
      <c r="DA41" s="684"/>
      <c r="DB41" s="684"/>
      <c r="DC41" s="689"/>
      <c r="DD41" s="659" t="s">
        <v>249</v>
      </c>
      <c r="DE41" s="687"/>
      <c r="DF41" s="687"/>
      <c r="DG41" s="687"/>
      <c r="DH41" s="687"/>
      <c r="DI41" s="687"/>
      <c r="DJ41" s="687"/>
      <c r="DK41" s="688"/>
      <c r="DL41" s="737"/>
      <c r="DM41" s="738"/>
      <c r="DN41" s="738"/>
      <c r="DO41" s="738"/>
      <c r="DP41" s="738"/>
      <c r="DQ41" s="738"/>
      <c r="DR41" s="738"/>
      <c r="DS41" s="738"/>
      <c r="DT41" s="738"/>
      <c r="DU41" s="738"/>
      <c r="DV41" s="739"/>
      <c r="DW41" s="740"/>
      <c r="DX41" s="741"/>
      <c r="DY41" s="741"/>
      <c r="DZ41" s="741"/>
      <c r="EA41" s="741"/>
      <c r="EB41" s="741"/>
      <c r="EC41" s="742"/>
    </row>
    <row r="42" spans="2:133" ht="11.25" customHeight="1" x14ac:dyDescent="0.15">
      <c r="B42" s="691" t="s">
        <v>359</v>
      </c>
      <c r="C42" s="692"/>
      <c r="D42" s="692"/>
      <c r="E42" s="692"/>
      <c r="F42" s="692"/>
      <c r="G42" s="692"/>
      <c r="H42" s="692"/>
      <c r="I42" s="692"/>
      <c r="J42" s="692"/>
      <c r="K42" s="692"/>
      <c r="L42" s="692"/>
      <c r="M42" s="692"/>
      <c r="N42" s="692"/>
      <c r="O42" s="692"/>
      <c r="P42" s="692"/>
      <c r="Q42" s="693"/>
      <c r="R42" s="735">
        <v>9029830</v>
      </c>
      <c r="S42" s="736"/>
      <c r="T42" s="736"/>
      <c r="U42" s="736"/>
      <c r="V42" s="736"/>
      <c r="W42" s="736"/>
      <c r="X42" s="736"/>
      <c r="Y42" s="744"/>
      <c r="Z42" s="745">
        <v>100</v>
      </c>
      <c r="AA42" s="745"/>
      <c r="AB42" s="745"/>
      <c r="AC42" s="745"/>
      <c r="AD42" s="746">
        <v>4571155</v>
      </c>
      <c r="AE42" s="746"/>
      <c r="AF42" s="746"/>
      <c r="AG42" s="746"/>
      <c r="AH42" s="746"/>
      <c r="AI42" s="746"/>
      <c r="AJ42" s="746"/>
      <c r="AK42" s="746"/>
      <c r="AL42" s="747">
        <v>100</v>
      </c>
      <c r="AM42" s="722"/>
      <c r="AN42" s="722"/>
      <c r="AO42" s="748"/>
      <c r="AQ42" s="749" t="s">
        <v>360</v>
      </c>
      <c r="AR42" s="750"/>
      <c r="AS42" s="750"/>
      <c r="AT42" s="750"/>
      <c r="AU42" s="750"/>
      <c r="AV42" s="750"/>
      <c r="AW42" s="750"/>
      <c r="AX42" s="750"/>
      <c r="AY42" s="751"/>
      <c r="AZ42" s="735">
        <v>301724</v>
      </c>
      <c r="BA42" s="736"/>
      <c r="BB42" s="736"/>
      <c r="BC42" s="736"/>
      <c r="BD42" s="721"/>
      <c r="BE42" s="721"/>
      <c r="BF42" s="723"/>
      <c r="BG42" s="733"/>
      <c r="BH42" s="734"/>
      <c r="BI42" s="734"/>
      <c r="BJ42" s="734"/>
      <c r="BK42" s="734"/>
      <c r="BL42" s="235"/>
      <c r="BM42" s="676" t="s">
        <v>361</v>
      </c>
      <c r="BN42" s="676"/>
      <c r="BO42" s="676"/>
      <c r="BP42" s="676"/>
      <c r="BQ42" s="676"/>
      <c r="BR42" s="676"/>
      <c r="BS42" s="676"/>
      <c r="BT42" s="676"/>
      <c r="BU42" s="677"/>
      <c r="BV42" s="735">
        <v>352</v>
      </c>
      <c r="BW42" s="736"/>
      <c r="BX42" s="736"/>
      <c r="BY42" s="736"/>
      <c r="BZ42" s="736"/>
      <c r="CA42" s="736"/>
      <c r="CB42" s="743"/>
      <c r="CD42" s="647" t="s">
        <v>362</v>
      </c>
      <c r="CE42" s="648"/>
      <c r="CF42" s="648"/>
      <c r="CG42" s="648"/>
      <c r="CH42" s="648"/>
      <c r="CI42" s="648"/>
      <c r="CJ42" s="648"/>
      <c r="CK42" s="648"/>
      <c r="CL42" s="648"/>
      <c r="CM42" s="648"/>
      <c r="CN42" s="648"/>
      <c r="CO42" s="648"/>
      <c r="CP42" s="648"/>
      <c r="CQ42" s="649"/>
      <c r="CR42" s="650">
        <v>885220</v>
      </c>
      <c r="CS42" s="651"/>
      <c r="CT42" s="651"/>
      <c r="CU42" s="651"/>
      <c r="CV42" s="651"/>
      <c r="CW42" s="651"/>
      <c r="CX42" s="651"/>
      <c r="CY42" s="652"/>
      <c r="CZ42" s="655">
        <v>9.9</v>
      </c>
      <c r="DA42" s="656"/>
      <c r="DB42" s="656"/>
      <c r="DC42" s="668"/>
      <c r="DD42" s="659">
        <v>197562</v>
      </c>
      <c r="DE42" s="651"/>
      <c r="DF42" s="651"/>
      <c r="DG42" s="651"/>
      <c r="DH42" s="651"/>
      <c r="DI42" s="651"/>
      <c r="DJ42" s="651"/>
      <c r="DK42" s="652"/>
      <c r="DL42" s="737"/>
      <c r="DM42" s="738"/>
      <c r="DN42" s="738"/>
      <c r="DO42" s="738"/>
      <c r="DP42" s="738"/>
      <c r="DQ42" s="738"/>
      <c r="DR42" s="738"/>
      <c r="DS42" s="738"/>
      <c r="DT42" s="738"/>
      <c r="DU42" s="738"/>
      <c r="DV42" s="739"/>
      <c r="DW42" s="740"/>
      <c r="DX42" s="741"/>
      <c r="DY42" s="741"/>
      <c r="DZ42" s="741"/>
      <c r="EA42" s="741"/>
      <c r="EB42" s="741"/>
      <c r="EC42" s="742"/>
    </row>
    <row r="43" spans="2:133" ht="11.25" customHeight="1" x14ac:dyDescent="0.15">
      <c r="BV43" s="236"/>
      <c r="BW43" s="236"/>
      <c r="BX43" s="236"/>
      <c r="BY43" s="236"/>
      <c r="BZ43" s="236"/>
      <c r="CA43" s="236"/>
      <c r="CB43" s="236"/>
      <c r="CD43" s="647" t="s">
        <v>363</v>
      </c>
      <c r="CE43" s="648"/>
      <c r="CF43" s="648"/>
      <c r="CG43" s="648"/>
      <c r="CH43" s="648"/>
      <c r="CI43" s="648"/>
      <c r="CJ43" s="648"/>
      <c r="CK43" s="648"/>
      <c r="CL43" s="648"/>
      <c r="CM43" s="648"/>
      <c r="CN43" s="648"/>
      <c r="CO43" s="648"/>
      <c r="CP43" s="648"/>
      <c r="CQ43" s="649"/>
      <c r="CR43" s="650">
        <v>15538</v>
      </c>
      <c r="CS43" s="687"/>
      <c r="CT43" s="687"/>
      <c r="CU43" s="687"/>
      <c r="CV43" s="687"/>
      <c r="CW43" s="687"/>
      <c r="CX43" s="687"/>
      <c r="CY43" s="688"/>
      <c r="CZ43" s="655">
        <v>0.2</v>
      </c>
      <c r="DA43" s="684"/>
      <c r="DB43" s="684"/>
      <c r="DC43" s="689"/>
      <c r="DD43" s="659">
        <v>15538</v>
      </c>
      <c r="DE43" s="687"/>
      <c r="DF43" s="687"/>
      <c r="DG43" s="687"/>
      <c r="DH43" s="687"/>
      <c r="DI43" s="687"/>
      <c r="DJ43" s="687"/>
      <c r="DK43" s="688"/>
      <c r="DL43" s="737"/>
      <c r="DM43" s="738"/>
      <c r="DN43" s="738"/>
      <c r="DO43" s="738"/>
      <c r="DP43" s="738"/>
      <c r="DQ43" s="738"/>
      <c r="DR43" s="738"/>
      <c r="DS43" s="738"/>
      <c r="DT43" s="738"/>
      <c r="DU43" s="738"/>
      <c r="DV43" s="739"/>
      <c r="DW43" s="740"/>
      <c r="DX43" s="741"/>
      <c r="DY43" s="741"/>
      <c r="DZ43" s="741"/>
      <c r="EA43" s="741"/>
      <c r="EB43" s="741"/>
      <c r="EC43" s="742"/>
    </row>
    <row r="44" spans="2:133" ht="11.25" customHeight="1" x14ac:dyDescent="0.15">
      <c r="CD44" s="762" t="s">
        <v>311</v>
      </c>
      <c r="CE44" s="763"/>
      <c r="CF44" s="647" t="s">
        <v>364</v>
      </c>
      <c r="CG44" s="648"/>
      <c r="CH44" s="648"/>
      <c r="CI44" s="648"/>
      <c r="CJ44" s="648"/>
      <c r="CK44" s="648"/>
      <c r="CL44" s="648"/>
      <c r="CM44" s="648"/>
      <c r="CN44" s="648"/>
      <c r="CO44" s="648"/>
      <c r="CP44" s="648"/>
      <c r="CQ44" s="649"/>
      <c r="CR44" s="650">
        <v>882756</v>
      </c>
      <c r="CS44" s="651"/>
      <c r="CT44" s="651"/>
      <c r="CU44" s="651"/>
      <c r="CV44" s="651"/>
      <c r="CW44" s="651"/>
      <c r="CX44" s="651"/>
      <c r="CY44" s="652"/>
      <c r="CZ44" s="655">
        <v>9.9</v>
      </c>
      <c r="DA44" s="656"/>
      <c r="DB44" s="656"/>
      <c r="DC44" s="668"/>
      <c r="DD44" s="659">
        <v>195098</v>
      </c>
      <c r="DE44" s="651"/>
      <c r="DF44" s="651"/>
      <c r="DG44" s="651"/>
      <c r="DH44" s="651"/>
      <c r="DI44" s="651"/>
      <c r="DJ44" s="651"/>
      <c r="DK44" s="652"/>
      <c r="DL44" s="737"/>
      <c r="DM44" s="738"/>
      <c r="DN44" s="738"/>
      <c r="DO44" s="738"/>
      <c r="DP44" s="738"/>
      <c r="DQ44" s="738"/>
      <c r="DR44" s="738"/>
      <c r="DS44" s="738"/>
      <c r="DT44" s="738"/>
      <c r="DU44" s="738"/>
      <c r="DV44" s="739"/>
      <c r="DW44" s="740"/>
      <c r="DX44" s="741"/>
      <c r="DY44" s="741"/>
      <c r="DZ44" s="741"/>
      <c r="EA44" s="741"/>
      <c r="EB44" s="741"/>
      <c r="EC44" s="742"/>
    </row>
    <row r="45" spans="2:133" ht="11.25" customHeight="1" x14ac:dyDescent="0.15">
      <c r="CD45" s="764"/>
      <c r="CE45" s="765"/>
      <c r="CF45" s="647" t="s">
        <v>365</v>
      </c>
      <c r="CG45" s="648"/>
      <c r="CH45" s="648"/>
      <c r="CI45" s="648"/>
      <c r="CJ45" s="648"/>
      <c r="CK45" s="648"/>
      <c r="CL45" s="648"/>
      <c r="CM45" s="648"/>
      <c r="CN45" s="648"/>
      <c r="CO45" s="648"/>
      <c r="CP45" s="648"/>
      <c r="CQ45" s="649"/>
      <c r="CR45" s="650">
        <v>454748</v>
      </c>
      <c r="CS45" s="687"/>
      <c r="CT45" s="687"/>
      <c r="CU45" s="687"/>
      <c r="CV45" s="687"/>
      <c r="CW45" s="687"/>
      <c r="CX45" s="687"/>
      <c r="CY45" s="688"/>
      <c r="CZ45" s="655">
        <v>5.0999999999999996</v>
      </c>
      <c r="DA45" s="684"/>
      <c r="DB45" s="684"/>
      <c r="DC45" s="689"/>
      <c r="DD45" s="659">
        <v>11335</v>
      </c>
      <c r="DE45" s="687"/>
      <c r="DF45" s="687"/>
      <c r="DG45" s="687"/>
      <c r="DH45" s="687"/>
      <c r="DI45" s="687"/>
      <c r="DJ45" s="687"/>
      <c r="DK45" s="688"/>
      <c r="DL45" s="737"/>
      <c r="DM45" s="738"/>
      <c r="DN45" s="738"/>
      <c r="DO45" s="738"/>
      <c r="DP45" s="738"/>
      <c r="DQ45" s="738"/>
      <c r="DR45" s="738"/>
      <c r="DS45" s="738"/>
      <c r="DT45" s="738"/>
      <c r="DU45" s="738"/>
      <c r="DV45" s="739"/>
      <c r="DW45" s="740"/>
      <c r="DX45" s="741"/>
      <c r="DY45" s="741"/>
      <c r="DZ45" s="741"/>
      <c r="EA45" s="741"/>
      <c r="EB45" s="741"/>
      <c r="EC45" s="742"/>
    </row>
    <row r="46" spans="2:133" ht="11.25" customHeight="1" x14ac:dyDescent="0.15">
      <c r="B46" s="228" t="s">
        <v>366</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64"/>
      <c r="CE46" s="765"/>
      <c r="CF46" s="647" t="s">
        <v>367</v>
      </c>
      <c r="CG46" s="648"/>
      <c r="CH46" s="648"/>
      <c r="CI46" s="648"/>
      <c r="CJ46" s="648"/>
      <c r="CK46" s="648"/>
      <c r="CL46" s="648"/>
      <c r="CM46" s="648"/>
      <c r="CN46" s="648"/>
      <c r="CO46" s="648"/>
      <c r="CP46" s="648"/>
      <c r="CQ46" s="649"/>
      <c r="CR46" s="650">
        <v>369483</v>
      </c>
      <c r="CS46" s="651"/>
      <c r="CT46" s="651"/>
      <c r="CU46" s="651"/>
      <c r="CV46" s="651"/>
      <c r="CW46" s="651"/>
      <c r="CX46" s="651"/>
      <c r="CY46" s="652"/>
      <c r="CZ46" s="655">
        <v>4.0999999999999996</v>
      </c>
      <c r="DA46" s="656"/>
      <c r="DB46" s="656"/>
      <c r="DC46" s="668"/>
      <c r="DD46" s="659">
        <v>180463</v>
      </c>
      <c r="DE46" s="651"/>
      <c r="DF46" s="651"/>
      <c r="DG46" s="651"/>
      <c r="DH46" s="651"/>
      <c r="DI46" s="651"/>
      <c r="DJ46" s="651"/>
      <c r="DK46" s="652"/>
      <c r="DL46" s="737"/>
      <c r="DM46" s="738"/>
      <c r="DN46" s="738"/>
      <c r="DO46" s="738"/>
      <c r="DP46" s="738"/>
      <c r="DQ46" s="738"/>
      <c r="DR46" s="738"/>
      <c r="DS46" s="738"/>
      <c r="DT46" s="738"/>
      <c r="DU46" s="738"/>
      <c r="DV46" s="739"/>
      <c r="DW46" s="740"/>
      <c r="DX46" s="741"/>
      <c r="DY46" s="741"/>
      <c r="DZ46" s="741"/>
      <c r="EA46" s="741"/>
      <c r="EB46" s="741"/>
      <c r="EC46" s="742"/>
    </row>
    <row r="47" spans="2:133" ht="11.25" customHeight="1" x14ac:dyDescent="0.15">
      <c r="B47" s="238" t="s">
        <v>368</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4"/>
      <c r="CE47" s="765"/>
      <c r="CF47" s="647" t="s">
        <v>369</v>
      </c>
      <c r="CG47" s="648"/>
      <c r="CH47" s="648"/>
      <c r="CI47" s="648"/>
      <c r="CJ47" s="648"/>
      <c r="CK47" s="648"/>
      <c r="CL47" s="648"/>
      <c r="CM47" s="648"/>
      <c r="CN47" s="648"/>
      <c r="CO47" s="648"/>
      <c r="CP47" s="648"/>
      <c r="CQ47" s="649"/>
      <c r="CR47" s="650">
        <v>2464</v>
      </c>
      <c r="CS47" s="687"/>
      <c r="CT47" s="687"/>
      <c r="CU47" s="687"/>
      <c r="CV47" s="687"/>
      <c r="CW47" s="687"/>
      <c r="CX47" s="687"/>
      <c r="CY47" s="688"/>
      <c r="CZ47" s="655">
        <v>0</v>
      </c>
      <c r="DA47" s="684"/>
      <c r="DB47" s="684"/>
      <c r="DC47" s="689"/>
      <c r="DD47" s="659">
        <v>2464</v>
      </c>
      <c r="DE47" s="687"/>
      <c r="DF47" s="687"/>
      <c r="DG47" s="687"/>
      <c r="DH47" s="687"/>
      <c r="DI47" s="687"/>
      <c r="DJ47" s="687"/>
      <c r="DK47" s="688"/>
      <c r="DL47" s="737"/>
      <c r="DM47" s="738"/>
      <c r="DN47" s="738"/>
      <c r="DO47" s="738"/>
      <c r="DP47" s="738"/>
      <c r="DQ47" s="738"/>
      <c r="DR47" s="738"/>
      <c r="DS47" s="738"/>
      <c r="DT47" s="738"/>
      <c r="DU47" s="738"/>
      <c r="DV47" s="739"/>
      <c r="DW47" s="740"/>
      <c r="DX47" s="741"/>
      <c r="DY47" s="741"/>
      <c r="DZ47" s="741"/>
      <c r="EA47" s="741"/>
      <c r="EB47" s="741"/>
      <c r="EC47" s="742"/>
    </row>
    <row r="48" spans="2:133" x14ac:dyDescent="0.15">
      <c r="B48" s="239" t="s">
        <v>370</v>
      </c>
      <c r="CD48" s="766"/>
      <c r="CE48" s="767"/>
      <c r="CF48" s="647" t="s">
        <v>371</v>
      </c>
      <c r="CG48" s="648"/>
      <c r="CH48" s="648"/>
      <c r="CI48" s="648"/>
      <c r="CJ48" s="648"/>
      <c r="CK48" s="648"/>
      <c r="CL48" s="648"/>
      <c r="CM48" s="648"/>
      <c r="CN48" s="648"/>
      <c r="CO48" s="648"/>
      <c r="CP48" s="648"/>
      <c r="CQ48" s="649"/>
      <c r="CR48" s="650" t="s">
        <v>249</v>
      </c>
      <c r="CS48" s="651"/>
      <c r="CT48" s="651"/>
      <c r="CU48" s="651"/>
      <c r="CV48" s="651"/>
      <c r="CW48" s="651"/>
      <c r="CX48" s="651"/>
      <c r="CY48" s="652"/>
      <c r="CZ48" s="655" t="s">
        <v>249</v>
      </c>
      <c r="DA48" s="656"/>
      <c r="DB48" s="656"/>
      <c r="DC48" s="668"/>
      <c r="DD48" s="659" t="s">
        <v>130</v>
      </c>
      <c r="DE48" s="651"/>
      <c r="DF48" s="651"/>
      <c r="DG48" s="651"/>
      <c r="DH48" s="651"/>
      <c r="DI48" s="651"/>
      <c r="DJ48" s="651"/>
      <c r="DK48" s="652"/>
      <c r="DL48" s="737"/>
      <c r="DM48" s="738"/>
      <c r="DN48" s="738"/>
      <c r="DO48" s="738"/>
      <c r="DP48" s="738"/>
      <c r="DQ48" s="738"/>
      <c r="DR48" s="738"/>
      <c r="DS48" s="738"/>
      <c r="DT48" s="738"/>
      <c r="DU48" s="738"/>
      <c r="DV48" s="739"/>
      <c r="DW48" s="740"/>
      <c r="DX48" s="741"/>
      <c r="DY48" s="741"/>
      <c r="DZ48" s="741"/>
      <c r="EA48" s="741"/>
      <c r="EB48" s="741"/>
      <c r="EC48" s="742"/>
    </row>
    <row r="49" spans="82:133" ht="11.25" customHeight="1" x14ac:dyDescent="0.15">
      <c r="CD49" s="691" t="s">
        <v>372</v>
      </c>
      <c r="CE49" s="692"/>
      <c r="CF49" s="692"/>
      <c r="CG49" s="692"/>
      <c r="CH49" s="692"/>
      <c r="CI49" s="692"/>
      <c r="CJ49" s="692"/>
      <c r="CK49" s="692"/>
      <c r="CL49" s="692"/>
      <c r="CM49" s="692"/>
      <c r="CN49" s="692"/>
      <c r="CO49" s="692"/>
      <c r="CP49" s="692"/>
      <c r="CQ49" s="693"/>
      <c r="CR49" s="735">
        <v>8926334</v>
      </c>
      <c r="CS49" s="721"/>
      <c r="CT49" s="721"/>
      <c r="CU49" s="721"/>
      <c r="CV49" s="721"/>
      <c r="CW49" s="721"/>
      <c r="CX49" s="721"/>
      <c r="CY49" s="752"/>
      <c r="CZ49" s="747">
        <v>100</v>
      </c>
      <c r="DA49" s="753"/>
      <c r="DB49" s="753"/>
      <c r="DC49" s="754"/>
      <c r="DD49" s="755">
        <v>5431987</v>
      </c>
      <c r="DE49" s="721"/>
      <c r="DF49" s="721"/>
      <c r="DG49" s="721"/>
      <c r="DH49" s="721"/>
      <c r="DI49" s="721"/>
      <c r="DJ49" s="721"/>
      <c r="DK49" s="752"/>
      <c r="DL49" s="756"/>
      <c r="DM49" s="757"/>
      <c r="DN49" s="757"/>
      <c r="DO49" s="757"/>
      <c r="DP49" s="757"/>
      <c r="DQ49" s="757"/>
      <c r="DR49" s="757"/>
      <c r="DS49" s="757"/>
      <c r="DT49" s="757"/>
      <c r="DU49" s="757"/>
      <c r="DV49" s="758"/>
      <c r="DW49" s="759"/>
      <c r="DX49" s="760"/>
      <c r="DY49" s="760"/>
      <c r="DZ49" s="760"/>
      <c r="EA49" s="760"/>
      <c r="EB49" s="760"/>
      <c r="EC49" s="761"/>
    </row>
  </sheetData>
  <sheetProtection algorithmName="SHA-512" hashValue="ONKwGBD3vfJJTfEQvopzFBhSk5EhOwHpNU8lh/wAhEJhTkjDDqx6tB+ZNRhxSfQRuZHxFEStXl5KcoJzk0MNAw==" saltValue="To+QGb3Tj/pb1ioKM7Mv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80" zoomScaleNormal="80" zoomScaleSheetLayoutView="70" workbookViewId="0">
      <selection activeCell="AK9" sqref="AK9:AO9"/>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3" t="s">
        <v>374</v>
      </c>
      <c r="DK2" s="824"/>
      <c r="DL2" s="824"/>
      <c r="DM2" s="824"/>
      <c r="DN2" s="824"/>
      <c r="DO2" s="825"/>
      <c r="DP2" s="248"/>
      <c r="DQ2" s="823" t="s">
        <v>375</v>
      </c>
      <c r="DR2" s="824"/>
      <c r="DS2" s="824"/>
      <c r="DT2" s="824"/>
      <c r="DU2" s="824"/>
      <c r="DV2" s="824"/>
      <c r="DW2" s="824"/>
      <c r="DX2" s="824"/>
      <c r="DY2" s="824"/>
      <c r="DZ2" s="82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26" t="s">
        <v>376</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51"/>
      <c r="BA4" s="251"/>
      <c r="BB4" s="251"/>
      <c r="BC4" s="251"/>
      <c r="BD4" s="251"/>
      <c r="BE4" s="252"/>
      <c r="BF4" s="252"/>
      <c r="BG4" s="252"/>
      <c r="BH4" s="252"/>
      <c r="BI4" s="252"/>
      <c r="BJ4" s="252"/>
      <c r="BK4" s="252"/>
      <c r="BL4" s="252"/>
      <c r="BM4" s="252"/>
      <c r="BN4" s="252"/>
      <c r="BO4" s="252"/>
      <c r="BP4" s="252"/>
      <c r="BQ4" s="251" t="s">
        <v>377</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97" t="s">
        <v>378</v>
      </c>
      <c r="B5" s="798"/>
      <c r="C5" s="798"/>
      <c r="D5" s="798"/>
      <c r="E5" s="798"/>
      <c r="F5" s="798"/>
      <c r="G5" s="798"/>
      <c r="H5" s="798"/>
      <c r="I5" s="798"/>
      <c r="J5" s="798"/>
      <c r="K5" s="798"/>
      <c r="L5" s="798"/>
      <c r="M5" s="798"/>
      <c r="N5" s="798"/>
      <c r="O5" s="798"/>
      <c r="P5" s="799"/>
      <c r="Q5" s="774" t="s">
        <v>379</v>
      </c>
      <c r="R5" s="775"/>
      <c r="S5" s="775"/>
      <c r="T5" s="775"/>
      <c r="U5" s="776"/>
      <c r="V5" s="774" t="s">
        <v>380</v>
      </c>
      <c r="W5" s="775"/>
      <c r="X5" s="775"/>
      <c r="Y5" s="775"/>
      <c r="Z5" s="776"/>
      <c r="AA5" s="774" t="s">
        <v>381</v>
      </c>
      <c r="AB5" s="775"/>
      <c r="AC5" s="775"/>
      <c r="AD5" s="775"/>
      <c r="AE5" s="775"/>
      <c r="AF5" s="827" t="s">
        <v>382</v>
      </c>
      <c r="AG5" s="775"/>
      <c r="AH5" s="775"/>
      <c r="AI5" s="775"/>
      <c r="AJ5" s="786"/>
      <c r="AK5" s="775" t="s">
        <v>383</v>
      </c>
      <c r="AL5" s="775"/>
      <c r="AM5" s="775"/>
      <c r="AN5" s="775"/>
      <c r="AO5" s="776"/>
      <c r="AP5" s="774" t="s">
        <v>384</v>
      </c>
      <c r="AQ5" s="775"/>
      <c r="AR5" s="775"/>
      <c r="AS5" s="775"/>
      <c r="AT5" s="776"/>
      <c r="AU5" s="774" t="s">
        <v>385</v>
      </c>
      <c r="AV5" s="775"/>
      <c r="AW5" s="775"/>
      <c r="AX5" s="775"/>
      <c r="AY5" s="786"/>
      <c r="AZ5" s="255"/>
      <c r="BA5" s="255"/>
      <c r="BB5" s="255"/>
      <c r="BC5" s="255"/>
      <c r="BD5" s="255"/>
      <c r="BE5" s="256"/>
      <c r="BF5" s="256"/>
      <c r="BG5" s="256"/>
      <c r="BH5" s="256"/>
      <c r="BI5" s="256"/>
      <c r="BJ5" s="256"/>
      <c r="BK5" s="256"/>
      <c r="BL5" s="256"/>
      <c r="BM5" s="256"/>
      <c r="BN5" s="256"/>
      <c r="BO5" s="256"/>
      <c r="BP5" s="256"/>
      <c r="BQ5" s="797" t="s">
        <v>386</v>
      </c>
      <c r="BR5" s="798"/>
      <c r="BS5" s="798"/>
      <c r="BT5" s="798"/>
      <c r="BU5" s="798"/>
      <c r="BV5" s="798"/>
      <c r="BW5" s="798"/>
      <c r="BX5" s="798"/>
      <c r="BY5" s="798"/>
      <c r="BZ5" s="798"/>
      <c r="CA5" s="798"/>
      <c r="CB5" s="798"/>
      <c r="CC5" s="798"/>
      <c r="CD5" s="798"/>
      <c r="CE5" s="798"/>
      <c r="CF5" s="798"/>
      <c r="CG5" s="799"/>
      <c r="CH5" s="774" t="s">
        <v>387</v>
      </c>
      <c r="CI5" s="775"/>
      <c r="CJ5" s="775"/>
      <c r="CK5" s="775"/>
      <c r="CL5" s="776"/>
      <c r="CM5" s="774" t="s">
        <v>388</v>
      </c>
      <c r="CN5" s="775"/>
      <c r="CO5" s="775"/>
      <c r="CP5" s="775"/>
      <c r="CQ5" s="776"/>
      <c r="CR5" s="774" t="s">
        <v>389</v>
      </c>
      <c r="CS5" s="775"/>
      <c r="CT5" s="775"/>
      <c r="CU5" s="775"/>
      <c r="CV5" s="776"/>
      <c r="CW5" s="774" t="s">
        <v>390</v>
      </c>
      <c r="CX5" s="775"/>
      <c r="CY5" s="775"/>
      <c r="CZ5" s="775"/>
      <c r="DA5" s="776"/>
      <c r="DB5" s="774" t="s">
        <v>391</v>
      </c>
      <c r="DC5" s="775"/>
      <c r="DD5" s="775"/>
      <c r="DE5" s="775"/>
      <c r="DF5" s="776"/>
      <c r="DG5" s="780" t="s">
        <v>392</v>
      </c>
      <c r="DH5" s="781"/>
      <c r="DI5" s="781"/>
      <c r="DJ5" s="781"/>
      <c r="DK5" s="782"/>
      <c r="DL5" s="780" t="s">
        <v>393</v>
      </c>
      <c r="DM5" s="781"/>
      <c r="DN5" s="781"/>
      <c r="DO5" s="781"/>
      <c r="DP5" s="782"/>
      <c r="DQ5" s="774" t="s">
        <v>394</v>
      </c>
      <c r="DR5" s="775"/>
      <c r="DS5" s="775"/>
      <c r="DT5" s="775"/>
      <c r="DU5" s="776"/>
      <c r="DV5" s="774" t="s">
        <v>385</v>
      </c>
      <c r="DW5" s="775"/>
      <c r="DX5" s="775"/>
      <c r="DY5" s="775"/>
      <c r="DZ5" s="786"/>
      <c r="EA5" s="253"/>
    </row>
    <row r="6" spans="1:131" s="254" customFormat="1" ht="26.25" customHeight="1" thickBot="1" x14ac:dyDescent="0.2">
      <c r="A6" s="800"/>
      <c r="B6" s="801"/>
      <c r="C6" s="801"/>
      <c r="D6" s="801"/>
      <c r="E6" s="801"/>
      <c r="F6" s="801"/>
      <c r="G6" s="801"/>
      <c r="H6" s="801"/>
      <c r="I6" s="801"/>
      <c r="J6" s="801"/>
      <c r="K6" s="801"/>
      <c r="L6" s="801"/>
      <c r="M6" s="801"/>
      <c r="N6" s="801"/>
      <c r="O6" s="801"/>
      <c r="P6" s="802"/>
      <c r="Q6" s="777"/>
      <c r="R6" s="778"/>
      <c r="S6" s="778"/>
      <c r="T6" s="778"/>
      <c r="U6" s="779"/>
      <c r="V6" s="777"/>
      <c r="W6" s="778"/>
      <c r="X6" s="778"/>
      <c r="Y6" s="778"/>
      <c r="Z6" s="779"/>
      <c r="AA6" s="777"/>
      <c r="AB6" s="778"/>
      <c r="AC6" s="778"/>
      <c r="AD6" s="778"/>
      <c r="AE6" s="778"/>
      <c r="AF6" s="828"/>
      <c r="AG6" s="778"/>
      <c r="AH6" s="778"/>
      <c r="AI6" s="778"/>
      <c r="AJ6" s="787"/>
      <c r="AK6" s="778"/>
      <c r="AL6" s="778"/>
      <c r="AM6" s="778"/>
      <c r="AN6" s="778"/>
      <c r="AO6" s="779"/>
      <c r="AP6" s="777"/>
      <c r="AQ6" s="778"/>
      <c r="AR6" s="778"/>
      <c r="AS6" s="778"/>
      <c r="AT6" s="779"/>
      <c r="AU6" s="777"/>
      <c r="AV6" s="778"/>
      <c r="AW6" s="778"/>
      <c r="AX6" s="778"/>
      <c r="AY6" s="787"/>
      <c r="AZ6" s="251"/>
      <c r="BA6" s="251"/>
      <c r="BB6" s="251"/>
      <c r="BC6" s="251"/>
      <c r="BD6" s="251"/>
      <c r="BE6" s="252"/>
      <c r="BF6" s="252"/>
      <c r="BG6" s="252"/>
      <c r="BH6" s="252"/>
      <c r="BI6" s="252"/>
      <c r="BJ6" s="252"/>
      <c r="BK6" s="252"/>
      <c r="BL6" s="252"/>
      <c r="BM6" s="252"/>
      <c r="BN6" s="252"/>
      <c r="BO6" s="252"/>
      <c r="BP6" s="252"/>
      <c r="BQ6" s="800"/>
      <c r="BR6" s="801"/>
      <c r="BS6" s="801"/>
      <c r="BT6" s="801"/>
      <c r="BU6" s="801"/>
      <c r="BV6" s="801"/>
      <c r="BW6" s="801"/>
      <c r="BX6" s="801"/>
      <c r="BY6" s="801"/>
      <c r="BZ6" s="801"/>
      <c r="CA6" s="801"/>
      <c r="CB6" s="801"/>
      <c r="CC6" s="801"/>
      <c r="CD6" s="801"/>
      <c r="CE6" s="801"/>
      <c r="CF6" s="801"/>
      <c r="CG6" s="802"/>
      <c r="CH6" s="777"/>
      <c r="CI6" s="778"/>
      <c r="CJ6" s="778"/>
      <c r="CK6" s="778"/>
      <c r="CL6" s="779"/>
      <c r="CM6" s="777"/>
      <c r="CN6" s="778"/>
      <c r="CO6" s="778"/>
      <c r="CP6" s="778"/>
      <c r="CQ6" s="779"/>
      <c r="CR6" s="777"/>
      <c r="CS6" s="778"/>
      <c r="CT6" s="778"/>
      <c r="CU6" s="778"/>
      <c r="CV6" s="779"/>
      <c r="CW6" s="777"/>
      <c r="CX6" s="778"/>
      <c r="CY6" s="778"/>
      <c r="CZ6" s="778"/>
      <c r="DA6" s="779"/>
      <c r="DB6" s="777"/>
      <c r="DC6" s="778"/>
      <c r="DD6" s="778"/>
      <c r="DE6" s="778"/>
      <c r="DF6" s="779"/>
      <c r="DG6" s="783"/>
      <c r="DH6" s="784"/>
      <c r="DI6" s="784"/>
      <c r="DJ6" s="784"/>
      <c r="DK6" s="785"/>
      <c r="DL6" s="783"/>
      <c r="DM6" s="784"/>
      <c r="DN6" s="784"/>
      <c r="DO6" s="784"/>
      <c r="DP6" s="785"/>
      <c r="DQ6" s="777"/>
      <c r="DR6" s="778"/>
      <c r="DS6" s="778"/>
      <c r="DT6" s="778"/>
      <c r="DU6" s="779"/>
      <c r="DV6" s="777"/>
      <c r="DW6" s="778"/>
      <c r="DX6" s="778"/>
      <c r="DY6" s="778"/>
      <c r="DZ6" s="787"/>
      <c r="EA6" s="253"/>
    </row>
    <row r="7" spans="1:131" s="254" customFormat="1" ht="26.25" customHeight="1" thickTop="1" x14ac:dyDescent="0.15">
      <c r="A7" s="257">
        <v>1</v>
      </c>
      <c r="B7" s="788" t="s">
        <v>395</v>
      </c>
      <c r="C7" s="789"/>
      <c r="D7" s="789"/>
      <c r="E7" s="789"/>
      <c r="F7" s="789"/>
      <c r="G7" s="789"/>
      <c r="H7" s="789"/>
      <c r="I7" s="789"/>
      <c r="J7" s="789"/>
      <c r="K7" s="789"/>
      <c r="L7" s="789"/>
      <c r="M7" s="789"/>
      <c r="N7" s="789"/>
      <c r="O7" s="789"/>
      <c r="P7" s="790"/>
      <c r="Q7" s="791">
        <v>8953</v>
      </c>
      <c r="R7" s="792"/>
      <c r="S7" s="792"/>
      <c r="T7" s="792"/>
      <c r="U7" s="792"/>
      <c r="V7" s="792">
        <v>8856</v>
      </c>
      <c r="W7" s="792"/>
      <c r="X7" s="792"/>
      <c r="Y7" s="792"/>
      <c r="Z7" s="792"/>
      <c r="AA7" s="792">
        <v>97</v>
      </c>
      <c r="AB7" s="792"/>
      <c r="AC7" s="792"/>
      <c r="AD7" s="792"/>
      <c r="AE7" s="793"/>
      <c r="AF7" s="794">
        <v>97</v>
      </c>
      <c r="AG7" s="795"/>
      <c r="AH7" s="795"/>
      <c r="AI7" s="795"/>
      <c r="AJ7" s="796"/>
      <c r="AK7" s="837" t="s">
        <v>605</v>
      </c>
      <c r="AL7" s="838"/>
      <c r="AM7" s="838"/>
      <c r="AN7" s="838"/>
      <c r="AO7" s="838"/>
      <c r="AP7" s="838">
        <v>10842</v>
      </c>
      <c r="AQ7" s="838"/>
      <c r="AR7" s="838"/>
      <c r="AS7" s="838"/>
      <c r="AT7" s="838"/>
      <c r="AU7" s="839"/>
      <c r="AV7" s="839"/>
      <c r="AW7" s="839"/>
      <c r="AX7" s="839"/>
      <c r="AY7" s="840"/>
      <c r="AZ7" s="251"/>
      <c r="BA7" s="251"/>
      <c r="BB7" s="251"/>
      <c r="BC7" s="251"/>
      <c r="BD7" s="251"/>
      <c r="BE7" s="252"/>
      <c r="BF7" s="252"/>
      <c r="BG7" s="252"/>
      <c r="BH7" s="252"/>
      <c r="BI7" s="252"/>
      <c r="BJ7" s="252"/>
      <c r="BK7" s="252"/>
      <c r="BL7" s="252"/>
      <c r="BM7" s="252"/>
      <c r="BN7" s="252"/>
      <c r="BO7" s="252"/>
      <c r="BP7" s="252"/>
      <c r="BQ7" s="258">
        <v>1</v>
      </c>
      <c r="BR7" s="259"/>
      <c r="BS7" s="841"/>
      <c r="BT7" s="842"/>
      <c r="BU7" s="842"/>
      <c r="BV7" s="842"/>
      <c r="BW7" s="842"/>
      <c r="BX7" s="842"/>
      <c r="BY7" s="842"/>
      <c r="BZ7" s="842"/>
      <c r="CA7" s="842"/>
      <c r="CB7" s="842"/>
      <c r="CC7" s="842"/>
      <c r="CD7" s="842"/>
      <c r="CE7" s="842"/>
      <c r="CF7" s="842"/>
      <c r="CG7" s="843"/>
      <c r="CH7" s="834"/>
      <c r="CI7" s="835"/>
      <c r="CJ7" s="835"/>
      <c r="CK7" s="835"/>
      <c r="CL7" s="836"/>
      <c r="CM7" s="834"/>
      <c r="CN7" s="835"/>
      <c r="CO7" s="835"/>
      <c r="CP7" s="835"/>
      <c r="CQ7" s="836"/>
      <c r="CR7" s="834"/>
      <c r="CS7" s="835"/>
      <c r="CT7" s="835"/>
      <c r="CU7" s="835"/>
      <c r="CV7" s="836"/>
      <c r="CW7" s="834"/>
      <c r="CX7" s="835"/>
      <c r="CY7" s="835"/>
      <c r="CZ7" s="835"/>
      <c r="DA7" s="836"/>
      <c r="DB7" s="834"/>
      <c r="DC7" s="835"/>
      <c r="DD7" s="835"/>
      <c r="DE7" s="835"/>
      <c r="DF7" s="836"/>
      <c r="DG7" s="834"/>
      <c r="DH7" s="835"/>
      <c r="DI7" s="835"/>
      <c r="DJ7" s="835"/>
      <c r="DK7" s="836"/>
      <c r="DL7" s="834"/>
      <c r="DM7" s="835"/>
      <c r="DN7" s="835"/>
      <c r="DO7" s="835"/>
      <c r="DP7" s="836"/>
      <c r="DQ7" s="834"/>
      <c r="DR7" s="835"/>
      <c r="DS7" s="835"/>
      <c r="DT7" s="835"/>
      <c r="DU7" s="836"/>
      <c r="DV7" s="829"/>
      <c r="DW7" s="830"/>
      <c r="DX7" s="830"/>
      <c r="DY7" s="830"/>
      <c r="DZ7" s="831"/>
      <c r="EA7" s="253"/>
    </row>
    <row r="8" spans="1:131" s="254" customFormat="1" ht="26.25" customHeight="1" x14ac:dyDescent="0.15">
      <c r="A8" s="260">
        <v>2</v>
      </c>
      <c r="B8" s="809" t="s">
        <v>396</v>
      </c>
      <c r="C8" s="810"/>
      <c r="D8" s="810"/>
      <c r="E8" s="810"/>
      <c r="F8" s="810"/>
      <c r="G8" s="810"/>
      <c r="H8" s="810"/>
      <c r="I8" s="810"/>
      <c r="J8" s="810"/>
      <c r="K8" s="810"/>
      <c r="L8" s="810"/>
      <c r="M8" s="810"/>
      <c r="N8" s="810"/>
      <c r="O8" s="810"/>
      <c r="P8" s="811"/>
      <c r="Q8" s="812">
        <v>76</v>
      </c>
      <c r="R8" s="813"/>
      <c r="S8" s="813"/>
      <c r="T8" s="813"/>
      <c r="U8" s="813"/>
      <c r="V8" s="813">
        <v>69</v>
      </c>
      <c r="W8" s="813"/>
      <c r="X8" s="813"/>
      <c r="Y8" s="813"/>
      <c r="Z8" s="813"/>
      <c r="AA8" s="813">
        <v>7</v>
      </c>
      <c r="AB8" s="813"/>
      <c r="AC8" s="813"/>
      <c r="AD8" s="813"/>
      <c r="AE8" s="814"/>
      <c r="AF8" s="815">
        <v>7</v>
      </c>
      <c r="AG8" s="816"/>
      <c r="AH8" s="816"/>
      <c r="AI8" s="816"/>
      <c r="AJ8" s="817"/>
      <c r="AK8" s="832" t="s">
        <v>605</v>
      </c>
      <c r="AL8" s="833"/>
      <c r="AM8" s="833"/>
      <c r="AN8" s="833"/>
      <c r="AO8" s="833"/>
      <c r="AP8" s="833">
        <v>78</v>
      </c>
      <c r="AQ8" s="833"/>
      <c r="AR8" s="833"/>
      <c r="AS8" s="833"/>
      <c r="AT8" s="833"/>
      <c r="AU8" s="818"/>
      <c r="AV8" s="818"/>
      <c r="AW8" s="818"/>
      <c r="AX8" s="818"/>
      <c r="AY8" s="819"/>
      <c r="AZ8" s="251"/>
      <c r="BA8" s="251"/>
      <c r="BB8" s="251"/>
      <c r="BC8" s="251"/>
      <c r="BD8" s="251"/>
      <c r="BE8" s="252"/>
      <c r="BF8" s="252"/>
      <c r="BG8" s="252"/>
      <c r="BH8" s="252"/>
      <c r="BI8" s="252"/>
      <c r="BJ8" s="252"/>
      <c r="BK8" s="252"/>
      <c r="BL8" s="252"/>
      <c r="BM8" s="252"/>
      <c r="BN8" s="252"/>
      <c r="BO8" s="252"/>
      <c r="BP8" s="252"/>
      <c r="BQ8" s="261">
        <v>2</v>
      </c>
      <c r="BR8" s="262"/>
      <c r="BS8" s="820"/>
      <c r="BT8" s="821"/>
      <c r="BU8" s="821"/>
      <c r="BV8" s="821"/>
      <c r="BW8" s="821"/>
      <c r="BX8" s="821"/>
      <c r="BY8" s="821"/>
      <c r="BZ8" s="821"/>
      <c r="CA8" s="821"/>
      <c r="CB8" s="821"/>
      <c r="CC8" s="821"/>
      <c r="CD8" s="821"/>
      <c r="CE8" s="821"/>
      <c r="CF8" s="821"/>
      <c r="CG8" s="82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53"/>
    </row>
    <row r="9" spans="1:131" s="254" customFormat="1" ht="26.25" customHeight="1" x14ac:dyDescent="0.15">
      <c r="A9" s="260">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832"/>
      <c r="AL9" s="833"/>
      <c r="AM9" s="833"/>
      <c r="AN9" s="833"/>
      <c r="AO9" s="833"/>
      <c r="AP9" s="833"/>
      <c r="AQ9" s="833"/>
      <c r="AR9" s="833"/>
      <c r="AS9" s="833"/>
      <c r="AT9" s="833"/>
      <c r="AU9" s="818"/>
      <c r="AV9" s="818"/>
      <c r="AW9" s="818"/>
      <c r="AX9" s="818"/>
      <c r="AY9" s="819"/>
      <c r="AZ9" s="251"/>
      <c r="BA9" s="251"/>
      <c r="BB9" s="251"/>
      <c r="BC9" s="251"/>
      <c r="BD9" s="251"/>
      <c r="BE9" s="252"/>
      <c r="BF9" s="252"/>
      <c r="BG9" s="252"/>
      <c r="BH9" s="252"/>
      <c r="BI9" s="252"/>
      <c r="BJ9" s="252"/>
      <c r="BK9" s="252"/>
      <c r="BL9" s="252"/>
      <c r="BM9" s="252"/>
      <c r="BN9" s="252"/>
      <c r="BO9" s="252"/>
      <c r="BP9" s="252"/>
      <c r="BQ9" s="261">
        <v>3</v>
      </c>
      <c r="BR9" s="262"/>
      <c r="BS9" s="820"/>
      <c r="BT9" s="821"/>
      <c r="BU9" s="821"/>
      <c r="BV9" s="821"/>
      <c r="BW9" s="821"/>
      <c r="BX9" s="821"/>
      <c r="BY9" s="821"/>
      <c r="BZ9" s="821"/>
      <c r="CA9" s="821"/>
      <c r="CB9" s="821"/>
      <c r="CC9" s="821"/>
      <c r="CD9" s="821"/>
      <c r="CE9" s="821"/>
      <c r="CF9" s="821"/>
      <c r="CG9" s="82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53"/>
    </row>
    <row r="10" spans="1:131" s="254" customFormat="1" ht="26.25" customHeight="1" x14ac:dyDescent="0.15">
      <c r="A10" s="260">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832"/>
      <c r="AL10" s="833"/>
      <c r="AM10" s="833"/>
      <c r="AN10" s="833"/>
      <c r="AO10" s="833"/>
      <c r="AP10" s="833"/>
      <c r="AQ10" s="833"/>
      <c r="AR10" s="833"/>
      <c r="AS10" s="833"/>
      <c r="AT10" s="833"/>
      <c r="AU10" s="818"/>
      <c r="AV10" s="818"/>
      <c r="AW10" s="818"/>
      <c r="AX10" s="818"/>
      <c r="AY10" s="819"/>
      <c r="AZ10" s="251"/>
      <c r="BA10" s="251"/>
      <c r="BB10" s="251"/>
      <c r="BC10" s="251"/>
      <c r="BD10" s="251"/>
      <c r="BE10" s="252"/>
      <c r="BF10" s="252"/>
      <c r="BG10" s="252"/>
      <c r="BH10" s="252"/>
      <c r="BI10" s="252"/>
      <c r="BJ10" s="252"/>
      <c r="BK10" s="252"/>
      <c r="BL10" s="252"/>
      <c r="BM10" s="252"/>
      <c r="BN10" s="252"/>
      <c r="BO10" s="252"/>
      <c r="BP10" s="252"/>
      <c r="BQ10" s="261">
        <v>4</v>
      </c>
      <c r="BR10" s="262"/>
      <c r="BS10" s="820"/>
      <c r="BT10" s="821"/>
      <c r="BU10" s="821"/>
      <c r="BV10" s="821"/>
      <c r="BW10" s="821"/>
      <c r="BX10" s="821"/>
      <c r="BY10" s="821"/>
      <c r="BZ10" s="821"/>
      <c r="CA10" s="821"/>
      <c r="CB10" s="821"/>
      <c r="CC10" s="821"/>
      <c r="CD10" s="821"/>
      <c r="CE10" s="821"/>
      <c r="CF10" s="821"/>
      <c r="CG10" s="82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53"/>
    </row>
    <row r="11" spans="1:131" s="254" customFormat="1" ht="26.25" customHeight="1" x14ac:dyDescent="0.15">
      <c r="A11" s="260">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832"/>
      <c r="AL11" s="833"/>
      <c r="AM11" s="833"/>
      <c r="AN11" s="833"/>
      <c r="AO11" s="833"/>
      <c r="AP11" s="833"/>
      <c r="AQ11" s="833"/>
      <c r="AR11" s="833"/>
      <c r="AS11" s="833"/>
      <c r="AT11" s="833"/>
      <c r="AU11" s="818"/>
      <c r="AV11" s="818"/>
      <c r="AW11" s="818"/>
      <c r="AX11" s="818"/>
      <c r="AY11" s="819"/>
      <c r="AZ11" s="251"/>
      <c r="BA11" s="251"/>
      <c r="BB11" s="251"/>
      <c r="BC11" s="251"/>
      <c r="BD11" s="251"/>
      <c r="BE11" s="252"/>
      <c r="BF11" s="252"/>
      <c r="BG11" s="252"/>
      <c r="BH11" s="252"/>
      <c r="BI11" s="252"/>
      <c r="BJ11" s="252"/>
      <c r="BK11" s="252"/>
      <c r="BL11" s="252"/>
      <c r="BM11" s="252"/>
      <c r="BN11" s="252"/>
      <c r="BO11" s="252"/>
      <c r="BP11" s="252"/>
      <c r="BQ11" s="261">
        <v>5</v>
      </c>
      <c r="BR11" s="262"/>
      <c r="BS11" s="820"/>
      <c r="BT11" s="821"/>
      <c r="BU11" s="821"/>
      <c r="BV11" s="821"/>
      <c r="BW11" s="821"/>
      <c r="BX11" s="821"/>
      <c r="BY11" s="821"/>
      <c r="BZ11" s="821"/>
      <c r="CA11" s="821"/>
      <c r="CB11" s="821"/>
      <c r="CC11" s="821"/>
      <c r="CD11" s="821"/>
      <c r="CE11" s="821"/>
      <c r="CF11" s="821"/>
      <c r="CG11" s="82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53"/>
    </row>
    <row r="12" spans="1:131" s="254" customFormat="1" ht="26.25" customHeight="1" x14ac:dyDescent="0.15">
      <c r="A12" s="260">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832"/>
      <c r="AL12" s="833"/>
      <c r="AM12" s="833"/>
      <c r="AN12" s="833"/>
      <c r="AO12" s="833"/>
      <c r="AP12" s="833"/>
      <c r="AQ12" s="833"/>
      <c r="AR12" s="833"/>
      <c r="AS12" s="833"/>
      <c r="AT12" s="833"/>
      <c r="AU12" s="818"/>
      <c r="AV12" s="818"/>
      <c r="AW12" s="818"/>
      <c r="AX12" s="818"/>
      <c r="AY12" s="819"/>
      <c r="AZ12" s="251"/>
      <c r="BA12" s="251"/>
      <c r="BB12" s="251"/>
      <c r="BC12" s="251"/>
      <c r="BD12" s="251"/>
      <c r="BE12" s="252"/>
      <c r="BF12" s="252"/>
      <c r="BG12" s="252"/>
      <c r="BH12" s="252"/>
      <c r="BI12" s="252"/>
      <c r="BJ12" s="252"/>
      <c r="BK12" s="252"/>
      <c r="BL12" s="252"/>
      <c r="BM12" s="252"/>
      <c r="BN12" s="252"/>
      <c r="BO12" s="252"/>
      <c r="BP12" s="252"/>
      <c r="BQ12" s="261">
        <v>6</v>
      </c>
      <c r="BR12" s="262"/>
      <c r="BS12" s="820"/>
      <c r="BT12" s="821"/>
      <c r="BU12" s="821"/>
      <c r="BV12" s="821"/>
      <c r="BW12" s="821"/>
      <c r="BX12" s="821"/>
      <c r="BY12" s="821"/>
      <c r="BZ12" s="821"/>
      <c r="CA12" s="821"/>
      <c r="CB12" s="821"/>
      <c r="CC12" s="821"/>
      <c r="CD12" s="821"/>
      <c r="CE12" s="821"/>
      <c r="CF12" s="821"/>
      <c r="CG12" s="82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53"/>
    </row>
    <row r="13" spans="1:131" s="254" customFormat="1" ht="26.25" customHeight="1" x14ac:dyDescent="0.15">
      <c r="A13" s="260">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832"/>
      <c r="AL13" s="833"/>
      <c r="AM13" s="833"/>
      <c r="AN13" s="833"/>
      <c r="AO13" s="833"/>
      <c r="AP13" s="833"/>
      <c r="AQ13" s="833"/>
      <c r="AR13" s="833"/>
      <c r="AS13" s="833"/>
      <c r="AT13" s="833"/>
      <c r="AU13" s="818"/>
      <c r="AV13" s="818"/>
      <c r="AW13" s="818"/>
      <c r="AX13" s="818"/>
      <c r="AY13" s="819"/>
      <c r="AZ13" s="251"/>
      <c r="BA13" s="251"/>
      <c r="BB13" s="251"/>
      <c r="BC13" s="251"/>
      <c r="BD13" s="251"/>
      <c r="BE13" s="252"/>
      <c r="BF13" s="252"/>
      <c r="BG13" s="252"/>
      <c r="BH13" s="252"/>
      <c r="BI13" s="252"/>
      <c r="BJ13" s="252"/>
      <c r="BK13" s="252"/>
      <c r="BL13" s="252"/>
      <c r="BM13" s="252"/>
      <c r="BN13" s="252"/>
      <c r="BO13" s="252"/>
      <c r="BP13" s="252"/>
      <c r="BQ13" s="261">
        <v>7</v>
      </c>
      <c r="BR13" s="262"/>
      <c r="BS13" s="820"/>
      <c r="BT13" s="821"/>
      <c r="BU13" s="821"/>
      <c r="BV13" s="821"/>
      <c r="BW13" s="821"/>
      <c r="BX13" s="821"/>
      <c r="BY13" s="821"/>
      <c r="BZ13" s="821"/>
      <c r="CA13" s="821"/>
      <c r="CB13" s="821"/>
      <c r="CC13" s="821"/>
      <c r="CD13" s="821"/>
      <c r="CE13" s="821"/>
      <c r="CF13" s="821"/>
      <c r="CG13" s="82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53"/>
    </row>
    <row r="14" spans="1:131" s="254" customFormat="1" ht="26.25" customHeight="1" x14ac:dyDescent="0.15">
      <c r="A14" s="260">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832"/>
      <c r="AL14" s="833"/>
      <c r="AM14" s="833"/>
      <c r="AN14" s="833"/>
      <c r="AO14" s="833"/>
      <c r="AP14" s="833"/>
      <c r="AQ14" s="833"/>
      <c r="AR14" s="833"/>
      <c r="AS14" s="833"/>
      <c r="AT14" s="833"/>
      <c r="AU14" s="818"/>
      <c r="AV14" s="818"/>
      <c r="AW14" s="818"/>
      <c r="AX14" s="818"/>
      <c r="AY14" s="819"/>
      <c r="AZ14" s="251"/>
      <c r="BA14" s="251"/>
      <c r="BB14" s="251"/>
      <c r="BC14" s="251"/>
      <c r="BD14" s="251"/>
      <c r="BE14" s="252"/>
      <c r="BF14" s="252"/>
      <c r="BG14" s="252"/>
      <c r="BH14" s="252"/>
      <c r="BI14" s="252"/>
      <c r="BJ14" s="252"/>
      <c r="BK14" s="252"/>
      <c r="BL14" s="252"/>
      <c r="BM14" s="252"/>
      <c r="BN14" s="252"/>
      <c r="BO14" s="252"/>
      <c r="BP14" s="252"/>
      <c r="BQ14" s="261">
        <v>8</v>
      </c>
      <c r="BR14" s="262"/>
      <c r="BS14" s="820"/>
      <c r="BT14" s="821"/>
      <c r="BU14" s="821"/>
      <c r="BV14" s="821"/>
      <c r="BW14" s="821"/>
      <c r="BX14" s="821"/>
      <c r="BY14" s="821"/>
      <c r="BZ14" s="821"/>
      <c r="CA14" s="821"/>
      <c r="CB14" s="821"/>
      <c r="CC14" s="821"/>
      <c r="CD14" s="821"/>
      <c r="CE14" s="821"/>
      <c r="CF14" s="821"/>
      <c r="CG14" s="82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53"/>
    </row>
    <row r="15" spans="1:131" s="254" customFormat="1" ht="26.25" customHeight="1" x14ac:dyDescent="0.15">
      <c r="A15" s="260">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832"/>
      <c r="AL15" s="833"/>
      <c r="AM15" s="833"/>
      <c r="AN15" s="833"/>
      <c r="AO15" s="833"/>
      <c r="AP15" s="833"/>
      <c r="AQ15" s="833"/>
      <c r="AR15" s="833"/>
      <c r="AS15" s="833"/>
      <c r="AT15" s="833"/>
      <c r="AU15" s="818"/>
      <c r="AV15" s="818"/>
      <c r="AW15" s="818"/>
      <c r="AX15" s="818"/>
      <c r="AY15" s="819"/>
      <c r="AZ15" s="251"/>
      <c r="BA15" s="251"/>
      <c r="BB15" s="251"/>
      <c r="BC15" s="251"/>
      <c r="BD15" s="251"/>
      <c r="BE15" s="252"/>
      <c r="BF15" s="252"/>
      <c r="BG15" s="252"/>
      <c r="BH15" s="252"/>
      <c r="BI15" s="252"/>
      <c r="BJ15" s="252"/>
      <c r="BK15" s="252"/>
      <c r="BL15" s="252"/>
      <c r="BM15" s="252"/>
      <c r="BN15" s="252"/>
      <c r="BO15" s="252"/>
      <c r="BP15" s="252"/>
      <c r="BQ15" s="261">
        <v>9</v>
      </c>
      <c r="BR15" s="262"/>
      <c r="BS15" s="820"/>
      <c r="BT15" s="821"/>
      <c r="BU15" s="821"/>
      <c r="BV15" s="821"/>
      <c r="BW15" s="821"/>
      <c r="BX15" s="821"/>
      <c r="BY15" s="821"/>
      <c r="BZ15" s="821"/>
      <c r="CA15" s="821"/>
      <c r="CB15" s="821"/>
      <c r="CC15" s="821"/>
      <c r="CD15" s="821"/>
      <c r="CE15" s="821"/>
      <c r="CF15" s="821"/>
      <c r="CG15" s="82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53"/>
    </row>
    <row r="16" spans="1:131" s="254" customFormat="1" ht="26.25" customHeight="1" x14ac:dyDescent="0.15">
      <c r="A16" s="260">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832"/>
      <c r="AL16" s="833"/>
      <c r="AM16" s="833"/>
      <c r="AN16" s="833"/>
      <c r="AO16" s="833"/>
      <c r="AP16" s="833"/>
      <c r="AQ16" s="833"/>
      <c r="AR16" s="833"/>
      <c r="AS16" s="833"/>
      <c r="AT16" s="833"/>
      <c r="AU16" s="818"/>
      <c r="AV16" s="818"/>
      <c r="AW16" s="818"/>
      <c r="AX16" s="818"/>
      <c r="AY16" s="819"/>
      <c r="AZ16" s="251"/>
      <c r="BA16" s="251"/>
      <c r="BB16" s="251"/>
      <c r="BC16" s="251"/>
      <c r="BD16" s="251"/>
      <c r="BE16" s="252"/>
      <c r="BF16" s="252"/>
      <c r="BG16" s="252"/>
      <c r="BH16" s="252"/>
      <c r="BI16" s="252"/>
      <c r="BJ16" s="252"/>
      <c r="BK16" s="252"/>
      <c r="BL16" s="252"/>
      <c r="BM16" s="252"/>
      <c r="BN16" s="252"/>
      <c r="BO16" s="252"/>
      <c r="BP16" s="252"/>
      <c r="BQ16" s="261">
        <v>10</v>
      </c>
      <c r="BR16" s="262"/>
      <c r="BS16" s="820"/>
      <c r="BT16" s="821"/>
      <c r="BU16" s="821"/>
      <c r="BV16" s="821"/>
      <c r="BW16" s="821"/>
      <c r="BX16" s="821"/>
      <c r="BY16" s="821"/>
      <c r="BZ16" s="821"/>
      <c r="CA16" s="821"/>
      <c r="CB16" s="821"/>
      <c r="CC16" s="821"/>
      <c r="CD16" s="821"/>
      <c r="CE16" s="821"/>
      <c r="CF16" s="821"/>
      <c r="CG16" s="82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53"/>
    </row>
    <row r="17" spans="1:131" s="254" customFormat="1" ht="26.25" customHeight="1" x14ac:dyDescent="0.15">
      <c r="A17" s="260">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832"/>
      <c r="AL17" s="833"/>
      <c r="AM17" s="833"/>
      <c r="AN17" s="833"/>
      <c r="AO17" s="833"/>
      <c r="AP17" s="833"/>
      <c r="AQ17" s="833"/>
      <c r="AR17" s="833"/>
      <c r="AS17" s="833"/>
      <c r="AT17" s="833"/>
      <c r="AU17" s="818"/>
      <c r="AV17" s="818"/>
      <c r="AW17" s="818"/>
      <c r="AX17" s="818"/>
      <c r="AY17" s="819"/>
      <c r="AZ17" s="251"/>
      <c r="BA17" s="251"/>
      <c r="BB17" s="251"/>
      <c r="BC17" s="251"/>
      <c r="BD17" s="251"/>
      <c r="BE17" s="252"/>
      <c r="BF17" s="252"/>
      <c r="BG17" s="252"/>
      <c r="BH17" s="252"/>
      <c r="BI17" s="252"/>
      <c r="BJ17" s="252"/>
      <c r="BK17" s="252"/>
      <c r="BL17" s="252"/>
      <c r="BM17" s="252"/>
      <c r="BN17" s="252"/>
      <c r="BO17" s="252"/>
      <c r="BP17" s="252"/>
      <c r="BQ17" s="261">
        <v>11</v>
      </c>
      <c r="BR17" s="262"/>
      <c r="BS17" s="820"/>
      <c r="BT17" s="821"/>
      <c r="BU17" s="821"/>
      <c r="BV17" s="821"/>
      <c r="BW17" s="821"/>
      <c r="BX17" s="821"/>
      <c r="BY17" s="821"/>
      <c r="BZ17" s="821"/>
      <c r="CA17" s="821"/>
      <c r="CB17" s="821"/>
      <c r="CC17" s="821"/>
      <c r="CD17" s="821"/>
      <c r="CE17" s="821"/>
      <c r="CF17" s="821"/>
      <c r="CG17" s="82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53"/>
    </row>
    <row r="18" spans="1:131" s="254" customFormat="1" ht="26.25" customHeight="1" x14ac:dyDescent="0.15">
      <c r="A18" s="260">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832"/>
      <c r="AL18" s="833"/>
      <c r="AM18" s="833"/>
      <c r="AN18" s="833"/>
      <c r="AO18" s="833"/>
      <c r="AP18" s="833"/>
      <c r="AQ18" s="833"/>
      <c r="AR18" s="833"/>
      <c r="AS18" s="833"/>
      <c r="AT18" s="833"/>
      <c r="AU18" s="818"/>
      <c r="AV18" s="818"/>
      <c r="AW18" s="818"/>
      <c r="AX18" s="818"/>
      <c r="AY18" s="819"/>
      <c r="AZ18" s="251"/>
      <c r="BA18" s="251"/>
      <c r="BB18" s="251"/>
      <c r="BC18" s="251"/>
      <c r="BD18" s="251"/>
      <c r="BE18" s="252"/>
      <c r="BF18" s="252"/>
      <c r="BG18" s="252"/>
      <c r="BH18" s="252"/>
      <c r="BI18" s="252"/>
      <c r="BJ18" s="252"/>
      <c r="BK18" s="252"/>
      <c r="BL18" s="252"/>
      <c r="BM18" s="252"/>
      <c r="BN18" s="252"/>
      <c r="BO18" s="252"/>
      <c r="BP18" s="252"/>
      <c r="BQ18" s="261">
        <v>12</v>
      </c>
      <c r="BR18" s="262"/>
      <c r="BS18" s="820"/>
      <c r="BT18" s="821"/>
      <c r="BU18" s="821"/>
      <c r="BV18" s="821"/>
      <c r="BW18" s="821"/>
      <c r="BX18" s="821"/>
      <c r="BY18" s="821"/>
      <c r="BZ18" s="821"/>
      <c r="CA18" s="821"/>
      <c r="CB18" s="821"/>
      <c r="CC18" s="821"/>
      <c r="CD18" s="821"/>
      <c r="CE18" s="821"/>
      <c r="CF18" s="821"/>
      <c r="CG18" s="82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53"/>
    </row>
    <row r="19" spans="1:131" s="254" customFormat="1" ht="26.25" customHeight="1" x14ac:dyDescent="0.15">
      <c r="A19" s="260">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832"/>
      <c r="AL19" s="833"/>
      <c r="AM19" s="833"/>
      <c r="AN19" s="833"/>
      <c r="AO19" s="833"/>
      <c r="AP19" s="833"/>
      <c r="AQ19" s="833"/>
      <c r="AR19" s="833"/>
      <c r="AS19" s="833"/>
      <c r="AT19" s="833"/>
      <c r="AU19" s="818"/>
      <c r="AV19" s="818"/>
      <c r="AW19" s="818"/>
      <c r="AX19" s="818"/>
      <c r="AY19" s="819"/>
      <c r="AZ19" s="251"/>
      <c r="BA19" s="251"/>
      <c r="BB19" s="251"/>
      <c r="BC19" s="251"/>
      <c r="BD19" s="251"/>
      <c r="BE19" s="252"/>
      <c r="BF19" s="252"/>
      <c r="BG19" s="252"/>
      <c r="BH19" s="252"/>
      <c r="BI19" s="252"/>
      <c r="BJ19" s="252"/>
      <c r="BK19" s="252"/>
      <c r="BL19" s="252"/>
      <c r="BM19" s="252"/>
      <c r="BN19" s="252"/>
      <c r="BO19" s="252"/>
      <c r="BP19" s="252"/>
      <c r="BQ19" s="261">
        <v>13</v>
      </c>
      <c r="BR19" s="262"/>
      <c r="BS19" s="820"/>
      <c r="BT19" s="821"/>
      <c r="BU19" s="821"/>
      <c r="BV19" s="821"/>
      <c r="BW19" s="821"/>
      <c r="BX19" s="821"/>
      <c r="BY19" s="821"/>
      <c r="BZ19" s="821"/>
      <c r="CA19" s="821"/>
      <c r="CB19" s="821"/>
      <c r="CC19" s="821"/>
      <c r="CD19" s="821"/>
      <c r="CE19" s="821"/>
      <c r="CF19" s="821"/>
      <c r="CG19" s="82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53"/>
    </row>
    <row r="20" spans="1:131" s="254" customFormat="1" ht="26.25" customHeight="1" x14ac:dyDescent="0.15">
      <c r="A20" s="260">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832"/>
      <c r="AL20" s="833"/>
      <c r="AM20" s="833"/>
      <c r="AN20" s="833"/>
      <c r="AO20" s="833"/>
      <c r="AP20" s="833"/>
      <c r="AQ20" s="833"/>
      <c r="AR20" s="833"/>
      <c r="AS20" s="833"/>
      <c r="AT20" s="833"/>
      <c r="AU20" s="818"/>
      <c r="AV20" s="818"/>
      <c r="AW20" s="818"/>
      <c r="AX20" s="818"/>
      <c r="AY20" s="819"/>
      <c r="AZ20" s="251"/>
      <c r="BA20" s="251"/>
      <c r="BB20" s="251"/>
      <c r="BC20" s="251"/>
      <c r="BD20" s="251"/>
      <c r="BE20" s="252"/>
      <c r="BF20" s="252"/>
      <c r="BG20" s="252"/>
      <c r="BH20" s="252"/>
      <c r="BI20" s="252"/>
      <c r="BJ20" s="252"/>
      <c r="BK20" s="252"/>
      <c r="BL20" s="252"/>
      <c r="BM20" s="252"/>
      <c r="BN20" s="252"/>
      <c r="BO20" s="252"/>
      <c r="BP20" s="252"/>
      <c r="BQ20" s="261">
        <v>14</v>
      </c>
      <c r="BR20" s="262"/>
      <c r="BS20" s="820"/>
      <c r="BT20" s="821"/>
      <c r="BU20" s="821"/>
      <c r="BV20" s="821"/>
      <c r="BW20" s="821"/>
      <c r="BX20" s="821"/>
      <c r="BY20" s="821"/>
      <c r="BZ20" s="821"/>
      <c r="CA20" s="821"/>
      <c r="CB20" s="821"/>
      <c r="CC20" s="821"/>
      <c r="CD20" s="821"/>
      <c r="CE20" s="821"/>
      <c r="CF20" s="821"/>
      <c r="CG20" s="82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53"/>
    </row>
    <row r="21" spans="1:131" s="254" customFormat="1" ht="26.25" customHeight="1" thickBot="1" x14ac:dyDescent="0.2">
      <c r="A21" s="260">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832"/>
      <c r="AL21" s="833"/>
      <c r="AM21" s="833"/>
      <c r="AN21" s="833"/>
      <c r="AO21" s="833"/>
      <c r="AP21" s="833"/>
      <c r="AQ21" s="833"/>
      <c r="AR21" s="833"/>
      <c r="AS21" s="833"/>
      <c r="AT21" s="833"/>
      <c r="AU21" s="818"/>
      <c r="AV21" s="818"/>
      <c r="AW21" s="818"/>
      <c r="AX21" s="818"/>
      <c r="AY21" s="819"/>
      <c r="AZ21" s="251"/>
      <c r="BA21" s="251"/>
      <c r="BB21" s="251"/>
      <c r="BC21" s="251"/>
      <c r="BD21" s="251"/>
      <c r="BE21" s="252"/>
      <c r="BF21" s="252"/>
      <c r="BG21" s="252"/>
      <c r="BH21" s="252"/>
      <c r="BI21" s="252"/>
      <c r="BJ21" s="252"/>
      <c r="BK21" s="252"/>
      <c r="BL21" s="252"/>
      <c r="BM21" s="252"/>
      <c r="BN21" s="252"/>
      <c r="BO21" s="252"/>
      <c r="BP21" s="252"/>
      <c r="BQ21" s="261">
        <v>15</v>
      </c>
      <c r="BR21" s="262"/>
      <c r="BS21" s="820"/>
      <c r="BT21" s="821"/>
      <c r="BU21" s="821"/>
      <c r="BV21" s="821"/>
      <c r="BW21" s="821"/>
      <c r="BX21" s="821"/>
      <c r="BY21" s="821"/>
      <c r="BZ21" s="821"/>
      <c r="CA21" s="821"/>
      <c r="CB21" s="821"/>
      <c r="CC21" s="821"/>
      <c r="CD21" s="821"/>
      <c r="CE21" s="821"/>
      <c r="CF21" s="821"/>
      <c r="CG21" s="82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53"/>
    </row>
    <row r="22" spans="1:131" s="254" customFormat="1" ht="26.25" customHeight="1" x14ac:dyDescent="0.15">
      <c r="A22" s="260">
        <v>16</v>
      </c>
      <c r="B22" s="809"/>
      <c r="C22" s="810"/>
      <c r="D22" s="810"/>
      <c r="E22" s="810"/>
      <c r="F22" s="810"/>
      <c r="G22" s="810"/>
      <c r="H22" s="810"/>
      <c r="I22" s="810"/>
      <c r="J22" s="810"/>
      <c r="K22" s="810"/>
      <c r="L22" s="810"/>
      <c r="M22" s="810"/>
      <c r="N22" s="810"/>
      <c r="O22" s="810"/>
      <c r="P22" s="811"/>
      <c r="Q22" s="844"/>
      <c r="R22" s="845"/>
      <c r="S22" s="845"/>
      <c r="T22" s="845"/>
      <c r="U22" s="845"/>
      <c r="V22" s="845"/>
      <c r="W22" s="845"/>
      <c r="X22" s="845"/>
      <c r="Y22" s="845"/>
      <c r="Z22" s="845"/>
      <c r="AA22" s="845"/>
      <c r="AB22" s="845"/>
      <c r="AC22" s="845"/>
      <c r="AD22" s="845"/>
      <c r="AE22" s="846"/>
      <c r="AF22" s="815"/>
      <c r="AG22" s="816"/>
      <c r="AH22" s="816"/>
      <c r="AI22" s="816"/>
      <c r="AJ22" s="817"/>
      <c r="AK22" s="859"/>
      <c r="AL22" s="860"/>
      <c r="AM22" s="860"/>
      <c r="AN22" s="860"/>
      <c r="AO22" s="860"/>
      <c r="AP22" s="860"/>
      <c r="AQ22" s="860"/>
      <c r="AR22" s="860"/>
      <c r="AS22" s="860"/>
      <c r="AT22" s="860"/>
      <c r="AU22" s="861"/>
      <c r="AV22" s="861"/>
      <c r="AW22" s="861"/>
      <c r="AX22" s="861"/>
      <c r="AY22" s="862"/>
      <c r="AZ22" s="863" t="s">
        <v>397</v>
      </c>
      <c r="BA22" s="863"/>
      <c r="BB22" s="863"/>
      <c r="BC22" s="863"/>
      <c r="BD22" s="864"/>
      <c r="BE22" s="252"/>
      <c r="BF22" s="252"/>
      <c r="BG22" s="252"/>
      <c r="BH22" s="252"/>
      <c r="BI22" s="252"/>
      <c r="BJ22" s="252"/>
      <c r="BK22" s="252"/>
      <c r="BL22" s="252"/>
      <c r="BM22" s="252"/>
      <c r="BN22" s="252"/>
      <c r="BO22" s="252"/>
      <c r="BP22" s="252"/>
      <c r="BQ22" s="261">
        <v>16</v>
      </c>
      <c r="BR22" s="262"/>
      <c r="BS22" s="820"/>
      <c r="BT22" s="821"/>
      <c r="BU22" s="821"/>
      <c r="BV22" s="821"/>
      <c r="BW22" s="821"/>
      <c r="BX22" s="821"/>
      <c r="BY22" s="821"/>
      <c r="BZ22" s="821"/>
      <c r="CA22" s="821"/>
      <c r="CB22" s="821"/>
      <c r="CC22" s="821"/>
      <c r="CD22" s="821"/>
      <c r="CE22" s="821"/>
      <c r="CF22" s="821"/>
      <c r="CG22" s="82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53"/>
    </row>
    <row r="23" spans="1:131" s="254" customFormat="1" ht="26.25" customHeight="1" thickBot="1" x14ac:dyDescent="0.2">
      <c r="A23" s="263" t="s">
        <v>398</v>
      </c>
      <c r="B23" s="847" t="s">
        <v>399</v>
      </c>
      <c r="C23" s="848"/>
      <c r="D23" s="848"/>
      <c r="E23" s="848"/>
      <c r="F23" s="848"/>
      <c r="G23" s="848"/>
      <c r="H23" s="848"/>
      <c r="I23" s="848"/>
      <c r="J23" s="848"/>
      <c r="K23" s="848"/>
      <c r="L23" s="848"/>
      <c r="M23" s="848"/>
      <c r="N23" s="848"/>
      <c r="O23" s="848"/>
      <c r="P23" s="849"/>
      <c r="Q23" s="850"/>
      <c r="R23" s="851"/>
      <c r="S23" s="851"/>
      <c r="T23" s="851"/>
      <c r="U23" s="851"/>
      <c r="V23" s="851"/>
      <c r="W23" s="851"/>
      <c r="X23" s="851"/>
      <c r="Y23" s="851"/>
      <c r="Z23" s="851"/>
      <c r="AA23" s="851"/>
      <c r="AB23" s="851"/>
      <c r="AC23" s="851"/>
      <c r="AD23" s="851"/>
      <c r="AE23" s="852"/>
      <c r="AF23" s="853">
        <v>103</v>
      </c>
      <c r="AG23" s="851"/>
      <c r="AH23" s="851"/>
      <c r="AI23" s="851"/>
      <c r="AJ23" s="854"/>
      <c r="AK23" s="855"/>
      <c r="AL23" s="856"/>
      <c r="AM23" s="856"/>
      <c r="AN23" s="856"/>
      <c r="AO23" s="856"/>
      <c r="AP23" s="851"/>
      <c r="AQ23" s="851"/>
      <c r="AR23" s="851"/>
      <c r="AS23" s="851"/>
      <c r="AT23" s="851"/>
      <c r="AU23" s="857"/>
      <c r="AV23" s="857"/>
      <c r="AW23" s="857"/>
      <c r="AX23" s="857"/>
      <c r="AY23" s="858"/>
      <c r="AZ23" s="866" t="s">
        <v>130</v>
      </c>
      <c r="BA23" s="867"/>
      <c r="BB23" s="867"/>
      <c r="BC23" s="867"/>
      <c r="BD23" s="868"/>
      <c r="BE23" s="252"/>
      <c r="BF23" s="252"/>
      <c r="BG23" s="252"/>
      <c r="BH23" s="252"/>
      <c r="BI23" s="252"/>
      <c r="BJ23" s="252"/>
      <c r="BK23" s="252"/>
      <c r="BL23" s="252"/>
      <c r="BM23" s="252"/>
      <c r="BN23" s="252"/>
      <c r="BO23" s="252"/>
      <c r="BP23" s="252"/>
      <c r="BQ23" s="261">
        <v>17</v>
      </c>
      <c r="BR23" s="262"/>
      <c r="BS23" s="820"/>
      <c r="BT23" s="821"/>
      <c r="BU23" s="821"/>
      <c r="BV23" s="821"/>
      <c r="BW23" s="821"/>
      <c r="BX23" s="821"/>
      <c r="BY23" s="821"/>
      <c r="BZ23" s="821"/>
      <c r="CA23" s="821"/>
      <c r="CB23" s="821"/>
      <c r="CC23" s="821"/>
      <c r="CD23" s="821"/>
      <c r="CE23" s="821"/>
      <c r="CF23" s="821"/>
      <c r="CG23" s="82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53"/>
    </row>
    <row r="24" spans="1:131" s="254" customFormat="1" ht="26.25" customHeight="1" x14ac:dyDescent="0.15">
      <c r="A24" s="865" t="s">
        <v>400</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251"/>
      <c r="BA24" s="251"/>
      <c r="BB24" s="251"/>
      <c r="BC24" s="251"/>
      <c r="BD24" s="251"/>
      <c r="BE24" s="252"/>
      <c r="BF24" s="252"/>
      <c r="BG24" s="252"/>
      <c r="BH24" s="252"/>
      <c r="BI24" s="252"/>
      <c r="BJ24" s="252"/>
      <c r="BK24" s="252"/>
      <c r="BL24" s="252"/>
      <c r="BM24" s="252"/>
      <c r="BN24" s="252"/>
      <c r="BO24" s="252"/>
      <c r="BP24" s="252"/>
      <c r="BQ24" s="261">
        <v>18</v>
      </c>
      <c r="BR24" s="262"/>
      <c r="BS24" s="820"/>
      <c r="BT24" s="821"/>
      <c r="BU24" s="821"/>
      <c r="BV24" s="821"/>
      <c r="BW24" s="821"/>
      <c r="BX24" s="821"/>
      <c r="BY24" s="821"/>
      <c r="BZ24" s="821"/>
      <c r="CA24" s="821"/>
      <c r="CB24" s="821"/>
      <c r="CC24" s="821"/>
      <c r="CD24" s="821"/>
      <c r="CE24" s="821"/>
      <c r="CF24" s="821"/>
      <c r="CG24" s="82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53"/>
    </row>
    <row r="25" spans="1:131" s="246" customFormat="1" ht="26.25" customHeight="1" thickBot="1" x14ac:dyDescent="0.2">
      <c r="A25" s="826" t="s">
        <v>401</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51"/>
      <c r="BK25" s="251"/>
      <c r="BL25" s="251"/>
      <c r="BM25" s="251"/>
      <c r="BN25" s="251"/>
      <c r="BO25" s="264"/>
      <c r="BP25" s="264"/>
      <c r="BQ25" s="261">
        <v>19</v>
      </c>
      <c r="BR25" s="262"/>
      <c r="BS25" s="820"/>
      <c r="BT25" s="821"/>
      <c r="BU25" s="821"/>
      <c r="BV25" s="821"/>
      <c r="BW25" s="821"/>
      <c r="BX25" s="821"/>
      <c r="BY25" s="821"/>
      <c r="BZ25" s="821"/>
      <c r="CA25" s="821"/>
      <c r="CB25" s="821"/>
      <c r="CC25" s="821"/>
      <c r="CD25" s="821"/>
      <c r="CE25" s="821"/>
      <c r="CF25" s="821"/>
      <c r="CG25" s="82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45"/>
    </row>
    <row r="26" spans="1:131" s="246" customFormat="1" ht="26.25" customHeight="1" x14ac:dyDescent="0.15">
      <c r="A26" s="797" t="s">
        <v>378</v>
      </c>
      <c r="B26" s="798"/>
      <c r="C26" s="798"/>
      <c r="D26" s="798"/>
      <c r="E26" s="798"/>
      <c r="F26" s="798"/>
      <c r="G26" s="798"/>
      <c r="H26" s="798"/>
      <c r="I26" s="798"/>
      <c r="J26" s="798"/>
      <c r="K26" s="798"/>
      <c r="L26" s="798"/>
      <c r="M26" s="798"/>
      <c r="N26" s="798"/>
      <c r="O26" s="798"/>
      <c r="P26" s="799"/>
      <c r="Q26" s="774" t="s">
        <v>402</v>
      </c>
      <c r="R26" s="775"/>
      <c r="S26" s="775"/>
      <c r="T26" s="775"/>
      <c r="U26" s="776"/>
      <c r="V26" s="774" t="s">
        <v>403</v>
      </c>
      <c r="W26" s="775"/>
      <c r="X26" s="775"/>
      <c r="Y26" s="775"/>
      <c r="Z26" s="776"/>
      <c r="AA26" s="774" t="s">
        <v>404</v>
      </c>
      <c r="AB26" s="775"/>
      <c r="AC26" s="775"/>
      <c r="AD26" s="775"/>
      <c r="AE26" s="775"/>
      <c r="AF26" s="869" t="s">
        <v>405</v>
      </c>
      <c r="AG26" s="870"/>
      <c r="AH26" s="870"/>
      <c r="AI26" s="870"/>
      <c r="AJ26" s="871"/>
      <c r="AK26" s="775" t="s">
        <v>406</v>
      </c>
      <c r="AL26" s="775"/>
      <c r="AM26" s="775"/>
      <c r="AN26" s="775"/>
      <c r="AO26" s="776"/>
      <c r="AP26" s="774" t="s">
        <v>407</v>
      </c>
      <c r="AQ26" s="775"/>
      <c r="AR26" s="775"/>
      <c r="AS26" s="775"/>
      <c r="AT26" s="776"/>
      <c r="AU26" s="774" t="s">
        <v>408</v>
      </c>
      <c r="AV26" s="775"/>
      <c r="AW26" s="775"/>
      <c r="AX26" s="775"/>
      <c r="AY26" s="776"/>
      <c r="AZ26" s="774" t="s">
        <v>409</v>
      </c>
      <c r="BA26" s="775"/>
      <c r="BB26" s="775"/>
      <c r="BC26" s="775"/>
      <c r="BD26" s="776"/>
      <c r="BE26" s="774" t="s">
        <v>385</v>
      </c>
      <c r="BF26" s="775"/>
      <c r="BG26" s="775"/>
      <c r="BH26" s="775"/>
      <c r="BI26" s="786"/>
      <c r="BJ26" s="251"/>
      <c r="BK26" s="251"/>
      <c r="BL26" s="251"/>
      <c r="BM26" s="251"/>
      <c r="BN26" s="251"/>
      <c r="BO26" s="264"/>
      <c r="BP26" s="264"/>
      <c r="BQ26" s="261">
        <v>20</v>
      </c>
      <c r="BR26" s="262"/>
      <c r="BS26" s="820"/>
      <c r="BT26" s="821"/>
      <c r="BU26" s="821"/>
      <c r="BV26" s="821"/>
      <c r="BW26" s="821"/>
      <c r="BX26" s="821"/>
      <c r="BY26" s="821"/>
      <c r="BZ26" s="821"/>
      <c r="CA26" s="821"/>
      <c r="CB26" s="821"/>
      <c r="CC26" s="821"/>
      <c r="CD26" s="821"/>
      <c r="CE26" s="821"/>
      <c r="CF26" s="821"/>
      <c r="CG26" s="82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45"/>
    </row>
    <row r="27" spans="1:131" s="246" customFormat="1" ht="26.25" customHeight="1" thickBot="1" x14ac:dyDescent="0.2">
      <c r="A27" s="800"/>
      <c r="B27" s="801"/>
      <c r="C27" s="801"/>
      <c r="D27" s="801"/>
      <c r="E27" s="801"/>
      <c r="F27" s="801"/>
      <c r="G27" s="801"/>
      <c r="H27" s="801"/>
      <c r="I27" s="801"/>
      <c r="J27" s="801"/>
      <c r="K27" s="801"/>
      <c r="L27" s="801"/>
      <c r="M27" s="801"/>
      <c r="N27" s="801"/>
      <c r="O27" s="801"/>
      <c r="P27" s="802"/>
      <c r="Q27" s="777"/>
      <c r="R27" s="778"/>
      <c r="S27" s="778"/>
      <c r="T27" s="778"/>
      <c r="U27" s="779"/>
      <c r="V27" s="777"/>
      <c r="W27" s="778"/>
      <c r="X27" s="778"/>
      <c r="Y27" s="778"/>
      <c r="Z27" s="779"/>
      <c r="AA27" s="777"/>
      <c r="AB27" s="778"/>
      <c r="AC27" s="778"/>
      <c r="AD27" s="778"/>
      <c r="AE27" s="778"/>
      <c r="AF27" s="872"/>
      <c r="AG27" s="873"/>
      <c r="AH27" s="873"/>
      <c r="AI27" s="873"/>
      <c r="AJ27" s="874"/>
      <c r="AK27" s="778"/>
      <c r="AL27" s="778"/>
      <c r="AM27" s="778"/>
      <c r="AN27" s="778"/>
      <c r="AO27" s="779"/>
      <c r="AP27" s="777"/>
      <c r="AQ27" s="778"/>
      <c r="AR27" s="778"/>
      <c r="AS27" s="778"/>
      <c r="AT27" s="779"/>
      <c r="AU27" s="777"/>
      <c r="AV27" s="778"/>
      <c r="AW27" s="778"/>
      <c r="AX27" s="778"/>
      <c r="AY27" s="779"/>
      <c r="AZ27" s="777"/>
      <c r="BA27" s="778"/>
      <c r="BB27" s="778"/>
      <c r="BC27" s="778"/>
      <c r="BD27" s="779"/>
      <c r="BE27" s="777"/>
      <c r="BF27" s="778"/>
      <c r="BG27" s="778"/>
      <c r="BH27" s="778"/>
      <c r="BI27" s="787"/>
      <c r="BJ27" s="251"/>
      <c r="BK27" s="251"/>
      <c r="BL27" s="251"/>
      <c r="BM27" s="251"/>
      <c r="BN27" s="251"/>
      <c r="BO27" s="264"/>
      <c r="BP27" s="264"/>
      <c r="BQ27" s="261">
        <v>21</v>
      </c>
      <c r="BR27" s="262"/>
      <c r="BS27" s="820"/>
      <c r="BT27" s="821"/>
      <c r="BU27" s="821"/>
      <c r="BV27" s="821"/>
      <c r="BW27" s="821"/>
      <c r="BX27" s="821"/>
      <c r="BY27" s="821"/>
      <c r="BZ27" s="821"/>
      <c r="CA27" s="821"/>
      <c r="CB27" s="821"/>
      <c r="CC27" s="821"/>
      <c r="CD27" s="821"/>
      <c r="CE27" s="821"/>
      <c r="CF27" s="821"/>
      <c r="CG27" s="82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45"/>
    </row>
    <row r="28" spans="1:131" s="246" customFormat="1" ht="26.25" customHeight="1" thickTop="1" x14ac:dyDescent="0.15">
      <c r="A28" s="265">
        <v>1</v>
      </c>
      <c r="B28" s="788" t="s">
        <v>410</v>
      </c>
      <c r="C28" s="789"/>
      <c r="D28" s="789"/>
      <c r="E28" s="789"/>
      <c r="F28" s="789"/>
      <c r="G28" s="789"/>
      <c r="H28" s="789"/>
      <c r="I28" s="789"/>
      <c r="J28" s="789"/>
      <c r="K28" s="789"/>
      <c r="L28" s="789"/>
      <c r="M28" s="789"/>
      <c r="N28" s="789"/>
      <c r="O28" s="789"/>
      <c r="P28" s="790"/>
      <c r="Q28" s="879">
        <v>992</v>
      </c>
      <c r="R28" s="880"/>
      <c r="S28" s="880"/>
      <c r="T28" s="880"/>
      <c r="U28" s="880"/>
      <c r="V28" s="880">
        <v>1023</v>
      </c>
      <c r="W28" s="880"/>
      <c r="X28" s="880"/>
      <c r="Y28" s="880"/>
      <c r="Z28" s="880"/>
      <c r="AA28" s="880">
        <v>-31</v>
      </c>
      <c r="AB28" s="880"/>
      <c r="AC28" s="880"/>
      <c r="AD28" s="880"/>
      <c r="AE28" s="881"/>
      <c r="AF28" s="882">
        <v>-31</v>
      </c>
      <c r="AG28" s="880"/>
      <c r="AH28" s="880"/>
      <c r="AI28" s="880"/>
      <c r="AJ28" s="883"/>
      <c r="AK28" s="884">
        <v>81</v>
      </c>
      <c r="AL28" s="875"/>
      <c r="AM28" s="875"/>
      <c r="AN28" s="875"/>
      <c r="AO28" s="875"/>
      <c r="AP28" s="875" t="s">
        <v>591</v>
      </c>
      <c r="AQ28" s="875"/>
      <c r="AR28" s="875"/>
      <c r="AS28" s="875"/>
      <c r="AT28" s="875"/>
      <c r="AU28" s="875" t="s">
        <v>592</v>
      </c>
      <c r="AV28" s="875"/>
      <c r="AW28" s="875"/>
      <c r="AX28" s="875"/>
      <c r="AY28" s="875"/>
      <c r="AZ28" s="876" t="s">
        <v>593</v>
      </c>
      <c r="BA28" s="876"/>
      <c r="BB28" s="876"/>
      <c r="BC28" s="876"/>
      <c r="BD28" s="876"/>
      <c r="BE28" s="877"/>
      <c r="BF28" s="877"/>
      <c r="BG28" s="877"/>
      <c r="BH28" s="877"/>
      <c r="BI28" s="878"/>
      <c r="BJ28" s="251"/>
      <c r="BK28" s="251"/>
      <c r="BL28" s="251"/>
      <c r="BM28" s="251"/>
      <c r="BN28" s="251"/>
      <c r="BO28" s="264"/>
      <c r="BP28" s="264"/>
      <c r="BQ28" s="261">
        <v>22</v>
      </c>
      <c r="BR28" s="262"/>
      <c r="BS28" s="820"/>
      <c r="BT28" s="821"/>
      <c r="BU28" s="821"/>
      <c r="BV28" s="821"/>
      <c r="BW28" s="821"/>
      <c r="BX28" s="821"/>
      <c r="BY28" s="821"/>
      <c r="BZ28" s="821"/>
      <c r="CA28" s="821"/>
      <c r="CB28" s="821"/>
      <c r="CC28" s="821"/>
      <c r="CD28" s="821"/>
      <c r="CE28" s="821"/>
      <c r="CF28" s="821"/>
      <c r="CG28" s="82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45"/>
    </row>
    <row r="29" spans="1:131" s="246" customFormat="1" ht="26.25" customHeight="1" x14ac:dyDescent="0.15">
      <c r="A29" s="265">
        <v>2</v>
      </c>
      <c r="B29" s="809" t="s">
        <v>411</v>
      </c>
      <c r="C29" s="810"/>
      <c r="D29" s="810"/>
      <c r="E29" s="810"/>
      <c r="F29" s="810"/>
      <c r="G29" s="810"/>
      <c r="H29" s="810"/>
      <c r="I29" s="810"/>
      <c r="J29" s="810"/>
      <c r="K29" s="810"/>
      <c r="L29" s="810"/>
      <c r="M29" s="810"/>
      <c r="N29" s="810"/>
      <c r="O29" s="810"/>
      <c r="P29" s="811"/>
      <c r="Q29" s="812">
        <v>945</v>
      </c>
      <c r="R29" s="813"/>
      <c r="S29" s="813"/>
      <c r="T29" s="813"/>
      <c r="U29" s="813"/>
      <c r="V29" s="813">
        <v>918</v>
      </c>
      <c r="W29" s="813"/>
      <c r="X29" s="813"/>
      <c r="Y29" s="813"/>
      <c r="Z29" s="813"/>
      <c r="AA29" s="813">
        <v>27</v>
      </c>
      <c r="AB29" s="813"/>
      <c r="AC29" s="813"/>
      <c r="AD29" s="813"/>
      <c r="AE29" s="814"/>
      <c r="AF29" s="815">
        <v>27</v>
      </c>
      <c r="AG29" s="816"/>
      <c r="AH29" s="816"/>
      <c r="AI29" s="816"/>
      <c r="AJ29" s="817"/>
      <c r="AK29" s="887">
        <v>130</v>
      </c>
      <c r="AL29" s="888"/>
      <c r="AM29" s="888"/>
      <c r="AN29" s="888"/>
      <c r="AO29" s="888"/>
      <c r="AP29" s="888" t="s">
        <v>592</v>
      </c>
      <c r="AQ29" s="888"/>
      <c r="AR29" s="888"/>
      <c r="AS29" s="888"/>
      <c r="AT29" s="888"/>
      <c r="AU29" s="888" t="s">
        <v>592</v>
      </c>
      <c r="AV29" s="888"/>
      <c r="AW29" s="888"/>
      <c r="AX29" s="888"/>
      <c r="AY29" s="888"/>
      <c r="AZ29" s="889" t="s">
        <v>592</v>
      </c>
      <c r="BA29" s="889"/>
      <c r="BB29" s="889"/>
      <c r="BC29" s="889"/>
      <c r="BD29" s="889"/>
      <c r="BE29" s="885"/>
      <c r="BF29" s="885"/>
      <c r="BG29" s="885"/>
      <c r="BH29" s="885"/>
      <c r="BI29" s="886"/>
      <c r="BJ29" s="251"/>
      <c r="BK29" s="251"/>
      <c r="BL29" s="251"/>
      <c r="BM29" s="251"/>
      <c r="BN29" s="251"/>
      <c r="BO29" s="264"/>
      <c r="BP29" s="264"/>
      <c r="BQ29" s="261">
        <v>23</v>
      </c>
      <c r="BR29" s="262"/>
      <c r="BS29" s="820"/>
      <c r="BT29" s="821"/>
      <c r="BU29" s="821"/>
      <c r="BV29" s="821"/>
      <c r="BW29" s="821"/>
      <c r="BX29" s="821"/>
      <c r="BY29" s="821"/>
      <c r="BZ29" s="821"/>
      <c r="CA29" s="821"/>
      <c r="CB29" s="821"/>
      <c r="CC29" s="821"/>
      <c r="CD29" s="821"/>
      <c r="CE29" s="821"/>
      <c r="CF29" s="821"/>
      <c r="CG29" s="82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45"/>
    </row>
    <row r="30" spans="1:131" s="246" customFormat="1" ht="26.25" customHeight="1" x14ac:dyDescent="0.15">
      <c r="A30" s="265">
        <v>3</v>
      </c>
      <c r="B30" s="809" t="s">
        <v>412</v>
      </c>
      <c r="C30" s="810"/>
      <c r="D30" s="810"/>
      <c r="E30" s="810"/>
      <c r="F30" s="810"/>
      <c r="G30" s="810"/>
      <c r="H30" s="810"/>
      <c r="I30" s="810"/>
      <c r="J30" s="810"/>
      <c r="K30" s="810"/>
      <c r="L30" s="810"/>
      <c r="M30" s="810"/>
      <c r="N30" s="810"/>
      <c r="O30" s="810"/>
      <c r="P30" s="811"/>
      <c r="Q30" s="812">
        <v>123</v>
      </c>
      <c r="R30" s="813"/>
      <c r="S30" s="813"/>
      <c r="T30" s="813"/>
      <c r="U30" s="813"/>
      <c r="V30" s="813">
        <v>123</v>
      </c>
      <c r="W30" s="813"/>
      <c r="X30" s="813"/>
      <c r="Y30" s="813"/>
      <c r="Z30" s="813"/>
      <c r="AA30" s="813">
        <v>0</v>
      </c>
      <c r="AB30" s="813"/>
      <c r="AC30" s="813"/>
      <c r="AD30" s="813"/>
      <c r="AE30" s="814"/>
      <c r="AF30" s="815">
        <v>0</v>
      </c>
      <c r="AG30" s="816"/>
      <c r="AH30" s="816"/>
      <c r="AI30" s="816"/>
      <c r="AJ30" s="817"/>
      <c r="AK30" s="887">
        <v>41</v>
      </c>
      <c r="AL30" s="888"/>
      <c r="AM30" s="888"/>
      <c r="AN30" s="888"/>
      <c r="AO30" s="888"/>
      <c r="AP30" s="888" t="s">
        <v>592</v>
      </c>
      <c r="AQ30" s="888"/>
      <c r="AR30" s="888"/>
      <c r="AS30" s="888"/>
      <c r="AT30" s="888"/>
      <c r="AU30" s="888" t="s">
        <v>591</v>
      </c>
      <c r="AV30" s="888"/>
      <c r="AW30" s="888"/>
      <c r="AX30" s="888"/>
      <c r="AY30" s="888"/>
      <c r="AZ30" s="889" t="s">
        <v>591</v>
      </c>
      <c r="BA30" s="889"/>
      <c r="BB30" s="889"/>
      <c r="BC30" s="889"/>
      <c r="BD30" s="889"/>
      <c r="BE30" s="885"/>
      <c r="BF30" s="885"/>
      <c r="BG30" s="885"/>
      <c r="BH30" s="885"/>
      <c r="BI30" s="886"/>
      <c r="BJ30" s="251"/>
      <c r="BK30" s="251"/>
      <c r="BL30" s="251"/>
      <c r="BM30" s="251"/>
      <c r="BN30" s="251"/>
      <c r="BO30" s="264"/>
      <c r="BP30" s="264"/>
      <c r="BQ30" s="261">
        <v>24</v>
      </c>
      <c r="BR30" s="262"/>
      <c r="BS30" s="820"/>
      <c r="BT30" s="821"/>
      <c r="BU30" s="821"/>
      <c r="BV30" s="821"/>
      <c r="BW30" s="821"/>
      <c r="BX30" s="821"/>
      <c r="BY30" s="821"/>
      <c r="BZ30" s="821"/>
      <c r="CA30" s="821"/>
      <c r="CB30" s="821"/>
      <c r="CC30" s="821"/>
      <c r="CD30" s="821"/>
      <c r="CE30" s="821"/>
      <c r="CF30" s="821"/>
      <c r="CG30" s="82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45"/>
    </row>
    <row r="31" spans="1:131" s="246" customFormat="1" ht="26.25" customHeight="1" x14ac:dyDescent="0.15">
      <c r="A31" s="265">
        <v>4</v>
      </c>
      <c r="B31" s="809" t="s">
        <v>413</v>
      </c>
      <c r="C31" s="810"/>
      <c r="D31" s="810"/>
      <c r="E31" s="810"/>
      <c r="F31" s="810"/>
      <c r="G31" s="810"/>
      <c r="H31" s="810"/>
      <c r="I31" s="810"/>
      <c r="J31" s="810"/>
      <c r="K31" s="810"/>
      <c r="L31" s="810"/>
      <c r="M31" s="810"/>
      <c r="N31" s="810"/>
      <c r="O31" s="810"/>
      <c r="P31" s="811"/>
      <c r="Q31" s="812">
        <v>172</v>
      </c>
      <c r="R31" s="813"/>
      <c r="S31" s="813"/>
      <c r="T31" s="813"/>
      <c r="U31" s="813"/>
      <c r="V31" s="813">
        <v>15</v>
      </c>
      <c r="W31" s="813"/>
      <c r="X31" s="813"/>
      <c r="Y31" s="813"/>
      <c r="Z31" s="813"/>
      <c r="AA31" s="813">
        <v>157</v>
      </c>
      <c r="AB31" s="813"/>
      <c r="AC31" s="813"/>
      <c r="AD31" s="813"/>
      <c r="AE31" s="814"/>
      <c r="AF31" s="815">
        <v>157</v>
      </c>
      <c r="AG31" s="816"/>
      <c r="AH31" s="816"/>
      <c r="AI31" s="816"/>
      <c r="AJ31" s="817"/>
      <c r="AK31" s="887">
        <v>15</v>
      </c>
      <c r="AL31" s="888"/>
      <c r="AM31" s="888"/>
      <c r="AN31" s="888"/>
      <c r="AO31" s="888"/>
      <c r="AP31" s="888">
        <v>408</v>
      </c>
      <c r="AQ31" s="888"/>
      <c r="AR31" s="888"/>
      <c r="AS31" s="888"/>
      <c r="AT31" s="888"/>
      <c r="AU31" s="888">
        <v>136</v>
      </c>
      <c r="AV31" s="888"/>
      <c r="AW31" s="888"/>
      <c r="AX31" s="888"/>
      <c r="AY31" s="888"/>
      <c r="AZ31" s="889" t="s">
        <v>591</v>
      </c>
      <c r="BA31" s="889"/>
      <c r="BB31" s="889"/>
      <c r="BC31" s="889"/>
      <c r="BD31" s="889"/>
      <c r="BE31" s="885" t="s">
        <v>414</v>
      </c>
      <c r="BF31" s="885"/>
      <c r="BG31" s="885"/>
      <c r="BH31" s="885"/>
      <c r="BI31" s="886"/>
      <c r="BJ31" s="251"/>
      <c r="BK31" s="251"/>
      <c r="BL31" s="251"/>
      <c r="BM31" s="251"/>
      <c r="BN31" s="251"/>
      <c r="BO31" s="264"/>
      <c r="BP31" s="264"/>
      <c r="BQ31" s="261">
        <v>25</v>
      </c>
      <c r="BR31" s="262"/>
      <c r="BS31" s="820"/>
      <c r="BT31" s="821"/>
      <c r="BU31" s="821"/>
      <c r="BV31" s="821"/>
      <c r="BW31" s="821"/>
      <c r="BX31" s="821"/>
      <c r="BY31" s="821"/>
      <c r="BZ31" s="821"/>
      <c r="CA31" s="821"/>
      <c r="CB31" s="821"/>
      <c r="CC31" s="821"/>
      <c r="CD31" s="821"/>
      <c r="CE31" s="821"/>
      <c r="CF31" s="821"/>
      <c r="CG31" s="82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45"/>
    </row>
    <row r="32" spans="1:131" s="246" customFormat="1" ht="26.25" customHeight="1" x14ac:dyDescent="0.15">
      <c r="A32" s="265">
        <v>5</v>
      </c>
      <c r="B32" s="809" t="s">
        <v>415</v>
      </c>
      <c r="C32" s="810"/>
      <c r="D32" s="810"/>
      <c r="E32" s="810"/>
      <c r="F32" s="810"/>
      <c r="G32" s="810"/>
      <c r="H32" s="810"/>
      <c r="I32" s="810"/>
      <c r="J32" s="810"/>
      <c r="K32" s="810"/>
      <c r="L32" s="810"/>
      <c r="M32" s="810"/>
      <c r="N32" s="810"/>
      <c r="O32" s="810"/>
      <c r="P32" s="811"/>
      <c r="Q32" s="812">
        <v>324</v>
      </c>
      <c r="R32" s="813"/>
      <c r="S32" s="813"/>
      <c r="T32" s="813"/>
      <c r="U32" s="813"/>
      <c r="V32" s="813">
        <v>324</v>
      </c>
      <c r="W32" s="813"/>
      <c r="X32" s="813"/>
      <c r="Y32" s="813"/>
      <c r="Z32" s="813"/>
      <c r="AA32" s="813">
        <v>0</v>
      </c>
      <c r="AB32" s="813"/>
      <c r="AC32" s="813"/>
      <c r="AD32" s="813"/>
      <c r="AE32" s="814"/>
      <c r="AF32" s="815">
        <v>0</v>
      </c>
      <c r="AG32" s="816"/>
      <c r="AH32" s="816"/>
      <c r="AI32" s="816"/>
      <c r="AJ32" s="817"/>
      <c r="AK32" s="887">
        <v>208</v>
      </c>
      <c r="AL32" s="888"/>
      <c r="AM32" s="888"/>
      <c r="AN32" s="888"/>
      <c r="AO32" s="888"/>
      <c r="AP32" s="888">
        <v>1666</v>
      </c>
      <c r="AQ32" s="888"/>
      <c r="AR32" s="888"/>
      <c r="AS32" s="888"/>
      <c r="AT32" s="888"/>
      <c r="AU32" s="888">
        <v>922</v>
      </c>
      <c r="AV32" s="888"/>
      <c r="AW32" s="888"/>
      <c r="AX32" s="888"/>
      <c r="AY32" s="888"/>
      <c r="AZ32" s="889" t="s">
        <v>592</v>
      </c>
      <c r="BA32" s="889"/>
      <c r="BB32" s="889"/>
      <c r="BC32" s="889"/>
      <c r="BD32" s="889"/>
      <c r="BE32" s="885" t="s">
        <v>416</v>
      </c>
      <c r="BF32" s="885"/>
      <c r="BG32" s="885"/>
      <c r="BH32" s="885"/>
      <c r="BI32" s="886"/>
      <c r="BJ32" s="251"/>
      <c r="BK32" s="251"/>
      <c r="BL32" s="251"/>
      <c r="BM32" s="251"/>
      <c r="BN32" s="251"/>
      <c r="BO32" s="264"/>
      <c r="BP32" s="264"/>
      <c r="BQ32" s="261">
        <v>26</v>
      </c>
      <c r="BR32" s="262"/>
      <c r="BS32" s="820"/>
      <c r="BT32" s="821"/>
      <c r="BU32" s="821"/>
      <c r="BV32" s="821"/>
      <c r="BW32" s="821"/>
      <c r="BX32" s="821"/>
      <c r="BY32" s="821"/>
      <c r="BZ32" s="821"/>
      <c r="CA32" s="821"/>
      <c r="CB32" s="821"/>
      <c r="CC32" s="821"/>
      <c r="CD32" s="821"/>
      <c r="CE32" s="821"/>
      <c r="CF32" s="821"/>
      <c r="CG32" s="82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45"/>
    </row>
    <row r="33" spans="1:131" s="246" customFormat="1" ht="26.25" customHeight="1" x14ac:dyDescent="0.15">
      <c r="A33" s="26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87"/>
      <c r="AL33" s="888"/>
      <c r="AM33" s="888"/>
      <c r="AN33" s="888"/>
      <c r="AO33" s="888"/>
      <c r="AP33" s="888"/>
      <c r="AQ33" s="888"/>
      <c r="AR33" s="888"/>
      <c r="AS33" s="888"/>
      <c r="AT33" s="888"/>
      <c r="AU33" s="888"/>
      <c r="AV33" s="888"/>
      <c r="AW33" s="888"/>
      <c r="AX33" s="888"/>
      <c r="AY33" s="888"/>
      <c r="AZ33" s="889"/>
      <c r="BA33" s="889"/>
      <c r="BB33" s="889"/>
      <c r="BC33" s="889"/>
      <c r="BD33" s="889"/>
      <c r="BE33" s="885"/>
      <c r="BF33" s="885"/>
      <c r="BG33" s="885"/>
      <c r="BH33" s="885"/>
      <c r="BI33" s="886"/>
      <c r="BJ33" s="251"/>
      <c r="BK33" s="251"/>
      <c r="BL33" s="251"/>
      <c r="BM33" s="251"/>
      <c r="BN33" s="251"/>
      <c r="BO33" s="264"/>
      <c r="BP33" s="264"/>
      <c r="BQ33" s="261">
        <v>27</v>
      </c>
      <c r="BR33" s="262"/>
      <c r="BS33" s="820"/>
      <c r="BT33" s="821"/>
      <c r="BU33" s="821"/>
      <c r="BV33" s="821"/>
      <c r="BW33" s="821"/>
      <c r="BX33" s="821"/>
      <c r="BY33" s="821"/>
      <c r="BZ33" s="821"/>
      <c r="CA33" s="821"/>
      <c r="CB33" s="821"/>
      <c r="CC33" s="821"/>
      <c r="CD33" s="821"/>
      <c r="CE33" s="821"/>
      <c r="CF33" s="821"/>
      <c r="CG33" s="82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45"/>
    </row>
    <row r="34" spans="1:131" s="246" customFormat="1" ht="26.25" customHeight="1" x14ac:dyDescent="0.15">
      <c r="A34" s="26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87"/>
      <c r="AL34" s="888"/>
      <c r="AM34" s="888"/>
      <c r="AN34" s="888"/>
      <c r="AO34" s="888"/>
      <c r="AP34" s="888"/>
      <c r="AQ34" s="888"/>
      <c r="AR34" s="888"/>
      <c r="AS34" s="888"/>
      <c r="AT34" s="888"/>
      <c r="AU34" s="888"/>
      <c r="AV34" s="888"/>
      <c r="AW34" s="888"/>
      <c r="AX34" s="888"/>
      <c r="AY34" s="888"/>
      <c r="AZ34" s="889"/>
      <c r="BA34" s="889"/>
      <c r="BB34" s="889"/>
      <c r="BC34" s="889"/>
      <c r="BD34" s="889"/>
      <c r="BE34" s="885"/>
      <c r="BF34" s="885"/>
      <c r="BG34" s="885"/>
      <c r="BH34" s="885"/>
      <c r="BI34" s="886"/>
      <c r="BJ34" s="251"/>
      <c r="BK34" s="251"/>
      <c r="BL34" s="251"/>
      <c r="BM34" s="251"/>
      <c r="BN34" s="251"/>
      <c r="BO34" s="264"/>
      <c r="BP34" s="264"/>
      <c r="BQ34" s="261">
        <v>28</v>
      </c>
      <c r="BR34" s="262"/>
      <c r="BS34" s="820"/>
      <c r="BT34" s="821"/>
      <c r="BU34" s="821"/>
      <c r="BV34" s="821"/>
      <c r="BW34" s="821"/>
      <c r="BX34" s="821"/>
      <c r="BY34" s="821"/>
      <c r="BZ34" s="821"/>
      <c r="CA34" s="821"/>
      <c r="CB34" s="821"/>
      <c r="CC34" s="821"/>
      <c r="CD34" s="821"/>
      <c r="CE34" s="821"/>
      <c r="CF34" s="821"/>
      <c r="CG34" s="82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45"/>
    </row>
    <row r="35" spans="1:131" s="246" customFormat="1" ht="26.25" customHeight="1" x14ac:dyDescent="0.15">
      <c r="A35" s="26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87"/>
      <c r="AL35" s="888"/>
      <c r="AM35" s="888"/>
      <c r="AN35" s="888"/>
      <c r="AO35" s="888"/>
      <c r="AP35" s="888"/>
      <c r="AQ35" s="888"/>
      <c r="AR35" s="888"/>
      <c r="AS35" s="888"/>
      <c r="AT35" s="888"/>
      <c r="AU35" s="888"/>
      <c r="AV35" s="888"/>
      <c r="AW35" s="888"/>
      <c r="AX35" s="888"/>
      <c r="AY35" s="888"/>
      <c r="AZ35" s="889"/>
      <c r="BA35" s="889"/>
      <c r="BB35" s="889"/>
      <c r="BC35" s="889"/>
      <c r="BD35" s="889"/>
      <c r="BE35" s="885"/>
      <c r="BF35" s="885"/>
      <c r="BG35" s="885"/>
      <c r="BH35" s="885"/>
      <c r="BI35" s="886"/>
      <c r="BJ35" s="251"/>
      <c r="BK35" s="251"/>
      <c r="BL35" s="251"/>
      <c r="BM35" s="251"/>
      <c r="BN35" s="251"/>
      <c r="BO35" s="264"/>
      <c r="BP35" s="264"/>
      <c r="BQ35" s="261">
        <v>29</v>
      </c>
      <c r="BR35" s="262"/>
      <c r="BS35" s="820"/>
      <c r="BT35" s="821"/>
      <c r="BU35" s="821"/>
      <c r="BV35" s="821"/>
      <c r="BW35" s="821"/>
      <c r="BX35" s="821"/>
      <c r="BY35" s="821"/>
      <c r="BZ35" s="821"/>
      <c r="CA35" s="821"/>
      <c r="CB35" s="821"/>
      <c r="CC35" s="821"/>
      <c r="CD35" s="821"/>
      <c r="CE35" s="821"/>
      <c r="CF35" s="821"/>
      <c r="CG35" s="82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45"/>
    </row>
    <row r="36" spans="1:131" s="246" customFormat="1" ht="26.25" customHeight="1" x14ac:dyDescent="0.15">
      <c r="A36" s="26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87"/>
      <c r="AL36" s="888"/>
      <c r="AM36" s="888"/>
      <c r="AN36" s="888"/>
      <c r="AO36" s="888"/>
      <c r="AP36" s="888"/>
      <c r="AQ36" s="888"/>
      <c r="AR36" s="888"/>
      <c r="AS36" s="888"/>
      <c r="AT36" s="888"/>
      <c r="AU36" s="888"/>
      <c r="AV36" s="888"/>
      <c r="AW36" s="888"/>
      <c r="AX36" s="888"/>
      <c r="AY36" s="888"/>
      <c r="AZ36" s="889"/>
      <c r="BA36" s="889"/>
      <c r="BB36" s="889"/>
      <c r="BC36" s="889"/>
      <c r="BD36" s="889"/>
      <c r="BE36" s="885"/>
      <c r="BF36" s="885"/>
      <c r="BG36" s="885"/>
      <c r="BH36" s="885"/>
      <c r="BI36" s="886"/>
      <c r="BJ36" s="251"/>
      <c r="BK36" s="251"/>
      <c r="BL36" s="251"/>
      <c r="BM36" s="251"/>
      <c r="BN36" s="251"/>
      <c r="BO36" s="264"/>
      <c r="BP36" s="264"/>
      <c r="BQ36" s="261">
        <v>30</v>
      </c>
      <c r="BR36" s="262"/>
      <c r="BS36" s="820"/>
      <c r="BT36" s="821"/>
      <c r="BU36" s="821"/>
      <c r="BV36" s="821"/>
      <c r="BW36" s="821"/>
      <c r="BX36" s="821"/>
      <c r="BY36" s="821"/>
      <c r="BZ36" s="821"/>
      <c r="CA36" s="821"/>
      <c r="CB36" s="821"/>
      <c r="CC36" s="821"/>
      <c r="CD36" s="821"/>
      <c r="CE36" s="821"/>
      <c r="CF36" s="821"/>
      <c r="CG36" s="82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45"/>
    </row>
    <row r="37" spans="1:131" s="246" customFormat="1" ht="26.25" customHeight="1" x14ac:dyDescent="0.15">
      <c r="A37" s="26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87"/>
      <c r="AL37" s="888"/>
      <c r="AM37" s="888"/>
      <c r="AN37" s="888"/>
      <c r="AO37" s="888"/>
      <c r="AP37" s="888"/>
      <c r="AQ37" s="888"/>
      <c r="AR37" s="888"/>
      <c r="AS37" s="888"/>
      <c r="AT37" s="888"/>
      <c r="AU37" s="888"/>
      <c r="AV37" s="888"/>
      <c r="AW37" s="888"/>
      <c r="AX37" s="888"/>
      <c r="AY37" s="888"/>
      <c r="AZ37" s="889"/>
      <c r="BA37" s="889"/>
      <c r="BB37" s="889"/>
      <c r="BC37" s="889"/>
      <c r="BD37" s="889"/>
      <c r="BE37" s="885"/>
      <c r="BF37" s="885"/>
      <c r="BG37" s="885"/>
      <c r="BH37" s="885"/>
      <c r="BI37" s="886"/>
      <c r="BJ37" s="251"/>
      <c r="BK37" s="251"/>
      <c r="BL37" s="251"/>
      <c r="BM37" s="251"/>
      <c r="BN37" s="251"/>
      <c r="BO37" s="264"/>
      <c r="BP37" s="264"/>
      <c r="BQ37" s="261">
        <v>31</v>
      </c>
      <c r="BR37" s="262"/>
      <c r="BS37" s="820"/>
      <c r="BT37" s="821"/>
      <c r="BU37" s="821"/>
      <c r="BV37" s="821"/>
      <c r="BW37" s="821"/>
      <c r="BX37" s="821"/>
      <c r="BY37" s="821"/>
      <c r="BZ37" s="821"/>
      <c r="CA37" s="821"/>
      <c r="CB37" s="821"/>
      <c r="CC37" s="821"/>
      <c r="CD37" s="821"/>
      <c r="CE37" s="821"/>
      <c r="CF37" s="821"/>
      <c r="CG37" s="82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45"/>
    </row>
    <row r="38" spans="1:131" s="246" customFormat="1" ht="26.25" customHeight="1" x14ac:dyDescent="0.15">
      <c r="A38" s="26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87"/>
      <c r="AL38" s="888"/>
      <c r="AM38" s="888"/>
      <c r="AN38" s="888"/>
      <c r="AO38" s="888"/>
      <c r="AP38" s="888"/>
      <c r="AQ38" s="888"/>
      <c r="AR38" s="888"/>
      <c r="AS38" s="888"/>
      <c r="AT38" s="888"/>
      <c r="AU38" s="888"/>
      <c r="AV38" s="888"/>
      <c r="AW38" s="888"/>
      <c r="AX38" s="888"/>
      <c r="AY38" s="888"/>
      <c r="AZ38" s="889"/>
      <c r="BA38" s="889"/>
      <c r="BB38" s="889"/>
      <c r="BC38" s="889"/>
      <c r="BD38" s="889"/>
      <c r="BE38" s="885"/>
      <c r="BF38" s="885"/>
      <c r="BG38" s="885"/>
      <c r="BH38" s="885"/>
      <c r="BI38" s="886"/>
      <c r="BJ38" s="251"/>
      <c r="BK38" s="251"/>
      <c r="BL38" s="251"/>
      <c r="BM38" s="251"/>
      <c r="BN38" s="251"/>
      <c r="BO38" s="264"/>
      <c r="BP38" s="264"/>
      <c r="BQ38" s="261">
        <v>32</v>
      </c>
      <c r="BR38" s="262"/>
      <c r="BS38" s="820"/>
      <c r="BT38" s="821"/>
      <c r="BU38" s="821"/>
      <c r="BV38" s="821"/>
      <c r="BW38" s="821"/>
      <c r="BX38" s="821"/>
      <c r="BY38" s="821"/>
      <c r="BZ38" s="821"/>
      <c r="CA38" s="821"/>
      <c r="CB38" s="821"/>
      <c r="CC38" s="821"/>
      <c r="CD38" s="821"/>
      <c r="CE38" s="821"/>
      <c r="CF38" s="821"/>
      <c r="CG38" s="82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45"/>
    </row>
    <row r="39" spans="1:131" s="246" customFormat="1" ht="26.25" customHeight="1" x14ac:dyDescent="0.15">
      <c r="A39" s="26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87"/>
      <c r="AL39" s="888"/>
      <c r="AM39" s="888"/>
      <c r="AN39" s="888"/>
      <c r="AO39" s="888"/>
      <c r="AP39" s="888"/>
      <c r="AQ39" s="888"/>
      <c r="AR39" s="888"/>
      <c r="AS39" s="888"/>
      <c r="AT39" s="888"/>
      <c r="AU39" s="888"/>
      <c r="AV39" s="888"/>
      <c r="AW39" s="888"/>
      <c r="AX39" s="888"/>
      <c r="AY39" s="888"/>
      <c r="AZ39" s="889"/>
      <c r="BA39" s="889"/>
      <c r="BB39" s="889"/>
      <c r="BC39" s="889"/>
      <c r="BD39" s="889"/>
      <c r="BE39" s="885"/>
      <c r="BF39" s="885"/>
      <c r="BG39" s="885"/>
      <c r="BH39" s="885"/>
      <c r="BI39" s="886"/>
      <c r="BJ39" s="251"/>
      <c r="BK39" s="251"/>
      <c r="BL39" s="251"/>
      <c r="BM39" s="251"/>
      <c r="BN39" s="251"/>
      <c r="BO39" s="264"/>
      <c r="BP39" s="264"/>
      <c r="BQ39" s="261">
        <v>33</v>
      </c>
      <c r="BR39" s="262"/>
      <c r="BS39" s="820"/>
      <c r="BT39" s="821"/>
      <c r="BU39" s="821"/>
      <c r="BV39" s="821"/>
      <c r="BW39" s="821"/>
      <c r="BX39" s="821"/>
      <c r="BY39" s="821"/>
      <c r="BZ39" s="821"/>
      <c r="CA39" s="821"/>
      <c r="CB39" s="821"/>
      <c r="CC39" s="821"/>
      <c r="CD39" s="821"/>
      <c r="CE39" s="821"/>
      <c r="CF39" s="821"/>
      <c r="CG39" s="82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45"/>
    </row>
    <row r="40" spans="1:131" s="246" customFormat="1" ht="26.25" customHeight="1" x14ac:dyDescent="0.15">
      <c r="A40" s="260">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87"/>
      <c r="AL40" s="888"/>
      <c r="AM40" s="888"/>
      <c r="AN40" s="888"/>
      <c r="AO40" s="888"/>
      <c r="AP40" s="888"/>
      <c r="AQ40" s="888"/>
      <c r="AR40" s="888"/>
      <c r="AS40" s="888"/>
      <c r="AT40" s="888"/>
      <c r="AU40" s="888"/>
      <c r="AV40" s="888"/>
      <c r="AW40" s="888"/>
      <c r="AX40" s="888"/>
      <c r="AY40" s="888"/>
      <c r="AZ40" s="889"/>
      <c r="BA40" s="889"/>
      <c r="BB40" s="889"/>
      <c r="BC40" s="889"/>
      <c r="BD40" s="889"/>
      <c r="BE40" s="885"/>
      <c r="BF40" s="885"/>
      <c r="BG40" s="885"/>
      <c r="BH40" s="885"/>
      <c r="BI40" s="886"/>
      <c r="BJ40" s="251"/>
      <c r="BK40" s="251"/>
      <c r="BL40" s="251"/>
      <c r="BM40" s="251"/>
      <c r="BN40" s="251"/>
      <c r="BO40" s="264"/>
      <c r="BP40" s="264"/>
      <c r="BQ40" s="261">
        <v>34</v>
      </c>
      <c r="BR40" s="262"/>
      <c r="BS40" s="820"/>
      <c r="BT40" s="821"/>
      <c r="BU40" s="821"/>
      <c r="BV40" s="821"/>
      <c r="BW40" s="821"/>
      <c r="BX40" s="821"/>
      <c r="BY40" s="821"/>
      <c r="BZ40" s="821"/>
      <c r="CA40" s="821"/>
      <c r="CB40" s="821"/>
      <c r="CC40" s="821"/>
      <c r="CD40" s="821"/>
      <c r="CE40" s="821"/>
      <c r="CF40" s="821"/>
      <c r="CG40" s="82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45"/>
    </row>
    <row r="41" spans="1:131" s="246" customFormat="1" ht="26.25" customHeight="1" x14ac:dyDescent="0.15">
      <c r="A41" s="260">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87"/>
      <c r="AL41" s="888"/>
      <c r="AM41" s="888"/>
      <c r="AN41" s="888"/>
      <c r="AO41" s="888"/>
      <c r="AP41" s="888"/>
      <c r="AQ41" s="888"/>
      <c r="AR41" s="888"/>
      <c r="AS41" s="888"/>
      <c r="AT41" s="888"/>
      <c r="AU41" s="888"/>
      <c r="AV41" s="888"/>
      <c r="AW41" s="888"/>
      <c r="AX41" s="888"/>
      <c r="AY41" s="888"/>
      <c r="AZ41" s="889"/>
      <c r="BA41" s="889"/>
      <c r="BB41" s="889"/>
      <c r="BC41" s="889"/>
      <c r="BD41" s="889"/>
      <c r="BE41" s="885"/>
      <c r="BF41" s="885"/>
      <c r="BG41" s="885"/>
      <c r="BH41" s="885"/>
      <c r="BI41" s="886"/>
      <c r="BJ41" s="251"/>
      <c r="BK41" s="251"/>
      <c r="BL41" s="251"/>
      <c r="BM41" s="251"/>
      <c r="BN41" s="251"/>
      <c r="BO41" s="264"/>
      <c r="BP41" s="264"/>
      <c r="BQ41" s="261">
        <v>35</v>
      </c>
      <c r="BR41" s="262"/>
      <c r="BS41" s="820"/>
      <c r="BT41" s="821"/>
      <c r="BU41" s="821"/>
      <c r="BV41" s="821"/>
      <c r="BW41" s="821"/>
      <c r="BX41" s="821"/>
      <c r="BY41" s="821"/>
      <c r="BZ41" s="821"/>
      <c r="CA41" s="821"/>
      <c r="CB41" s="821"/>
      <c r="CC41" s="821"/>
      <c r="CD41" s="821"/>
      <c r="CE41" s="821"/>
      <c r="CF41" s="821"/>
      <c r="CG41" s="82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45"/>
    </row>
    <row r="42" spans="1:131" s="246" customFormat="1" ht="26.25" customHeight="1" x14ac:dyDescent="0.15">
      <c r="A42" s="260">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87"/>
      <c r="AL42" s="888"/>
      <c r="AM42" s="888"/>
      <c r="AN42" s="888"/>
      <c r="AO42" s="888"/>
      <c r="AP42" s="888"/>
      <c r="AQ42" s="888"/>
      <c r="AR42" s="888"/>
      <c r="AS42" s="888"/>
      <c r="AT42" s="888"/>
      <c r="AU42" s="888"/>
      <c r="AV42" s="888"/>
      <c r="AW42" s="888"/>
      <c r="AX42" s="888"/>
      <c r="AY42" s="888"/>
      <c r="AZ42" s="889"/>
      <c r="BA42" s="889"/>
      <c r="BB42" s="889"/>
      <c r="BC42" s="889"/>
      <c r="BD42" s="889"/>
      <c r="BE42" s="885"/>
      <c r="BF42" s="885"/>
      <c r="BG42" s="885"/>
      <c r="BH42" s="885"/>
      <c r="BI42" s="886"/>
      <c r="BJ42" s="251"/>
      <c r="BK42" s="251"/>
      <c r="BL42" s="251"/>
      <c r="BM42" s="251"/>
      <c r="BN42" s="251"/>
      <c r="BO42" s="264"/>
      <c r="BP42" s="264"/>
      <c r="BQ42" s="261">
        <v>36</v>
      </c>
      <c r="BR42" s="262"/>
      <c r="BS42" s="820"/>
      <c r="BT42" s="821"/>
      <c r="BU42" s="821"/>
      <c r="BV42" s="821"/>
      <c r="BW42" s="821"/>
      <c r="BX42" s="821"/>
      <c r="BY42" s="821"/>
      <c r="BZ42" s="821"/>
      <c r="CA42" s="821"/>
      <c r="CB42" s="821"/>
      <c r="CC42" s="821"/>
      <c r="CD42" s="821"/>
      <c r="CE42" s="821"/>
      <c r="CF42" s="821"/>
      <c r="CG42" s="82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45"/>
    </row>
    <row r="43" spans="1:131" s="246" customFormat="1" ht="26.25" customHeight="1" x14ac:dyDescent="0.15">
      <c r="A43" s="260">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87"/>
      <c r="AL43" s="888"/>
      <c r="AM43" s="888"/>
      <c r="AN43" s="888"/>
      <c r="AO43" s="888"/>
      <c r="AP43" s="888"/>
      <c r="AQ43" s="888"/>
      <c r="AR43" s="888"/>
      <c r="AS43" s="888"/>
      <c r="AT43" s="888"/>
      <c r="AU43" s="888"/>
      <c r="AV43" s="888"/>
      <c r="AW43" s="888"/>
      <c r="AX43" s="888"/>
      <c r="AY43" s="888"/>
      <c r="AZ43" s="889"/>
      <c r="BA43" s="889"/>
      <c r="BB43" s="889"/>
      <c r="BC43" s="889"/>
      <c r="BD43" s="889"/>
      <c r="BE43" s="885"/>
      <c r="BF43" s="885"/>
      <c r="BG43" s="885"/>
      <c r="BH43" s="885"/>
      <c r="BI43" s="886"/>
      <c r="BJ43" s="251"/>
      <c r="BK43" s="251"/>
      <c r="BL43" s="251"/>
      <c r="BM43" s="251"/>
      <c r="BN43" s="251"/>
      <c r="BO43" s="264"/>
      <c r="BP43" s="264"/>
      <c r="BQ43" s="261">
        <v>37</v>
      </c>
      <c r="BR43" s="262"/>
      <c r="BS43" s="820"/>
      <c r="BT43" s="821"/>
      <c r="BU43" s="821"/>
      <c r="BV43" s="821"/>
      <c r="BW43" s="821"/>
      <c r="BX43" s="821"/>
      <c r="BY43" s="821"/>
      <c r="BZ43" s="821"/>
      <c r="CA43" s="821"/>
      <c r="CB43" s="821"/>
      <c r="CC43" s="821"/>
      <c r="CD43" s="821"/>
      <c r="CE43" s="821"/>
      <c r="CF43" s="821"/>
      <c r="CG43" s="82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45"/>
    </row>
    <row r="44" spans="1:131" s="246" customFormat="1" ht="26.25" customHeight="1" x14ac:dyDescent="0.15">
      <c r="A44" s="260">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87"/>
      <c r="AL44" s="888"/>
      <c r="AM44" s="888"/>
      <c r="AN44" s="888"/>
      <c r="AO44" s="888"/>
      <c r="AP44" s="888"/>
      <c r="AQ44" s="888"/>
      <c r="AR44" s="888"/>
      <c r="AS44" s="888"/>
      <c r="AT44" s="888"/>
      <c r="AU44" s="888"/>
      <c r="AV44" s="888"/>
      <c r="AW44" s="888"/>
      <c r="AX44" s="888"/>
      <c r="AY44" s="888"/>
      <c r="AZ44" s="889"/>
      <c r="BA44" s="889"/>
      <c r="BB44" s="889"/>
      <c r="BC44" s="889"/>
      <c r="BD44" s="889"/>
      <c r="BE44" s="885"/>
      <c r="BF44" s="885"/>
      <c r="BG44" s="885"/>
      <c r="BH44" s="885"/>
      <c r="BI44" s="886"/>
      <c r="BJ44" s="251"/>
      <c r="BK44" s="251"/>
      <c r="BL44" s="251"/>
      <c r="BM44" s="251"/>
      <c r="BN44" s="251"/>
      <c r="BO44" s="264"/>
      <c r="BP44" s="264"/>
      <c r="BQ44" s="261">
        <v>38</v>
      </c>
      <c r="BR44" s="262"/>
      <c r="BS44" s="820"/>
      <c r="BT44" s="821"/>
      <c r="BU44" s="821"/>
      <c r="BV44" s="821"/>
      <c r="BW44" s="821"/>
      <c r="BX44" s="821"/>
      <c r="BY44" s="821"/>
      <c r="BZ44" s="821"/>
      <c r="CA44" s="821"/>
      <c r="CB44" s="821"/>
      <c r="CC44" s="821"/>
      <c r="CD44" s="821"/>
      <c r="CE44" s="821"/>
      <c r="CF44" s="821"/>
      <c r="CG44" s="82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45"/>
    </row>
    <row r="45" spans="1:131" s="246" customFormat="1" ht="26.25" customHeight="1" x14ac:dyDescent="0.15">
      <c r="A45" s="260">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87"/>
      <c r="AL45" s="888"/>
      <c r="AM45" s="888"/>
      <c r="AN45" s="888"/>
      <c r="AO45" s="888"/>
      <c r="AP45" s="888"/>
      <c r="AQ45" s="888"/>
      <c r="AR45" s="888"/>
      <c r="AS45" s="888"/>
      <c r="AT45" s="888"/>
      <c r="AU45" s="888"/>
      <c r="AV45" s="888"/>
      <c r="AW45" s="888"/>
      <c r="AX45" s="888"/>
      <c r="AY45" s="888"/>
      <c r="AZ45" s="889"/>
      <c r="BA45" s="889"/>
      <c r="BB45" s="889"/>
      <c r="BC45" s="889"/>
      <c r="BD45" s="889"/>
      <c r="BE45" s="885"/>
      <c r="BF45" s="885"/>
      <c r="BG45" s="885"/>
      <c r="BH45" s="885"/>
      <c r="BI45" s="886"/>
      <c r="BJ45" s="251"/>
      <c r="BK45" s="251"/>
      <c r="BL45" s="251"/>
      <c r="BM45" s="251"/>
      <c r="BN45" s="251"/>
      <c r="BO45" s="264"/>
      <c r="BP45" s="264"/>
      <c r="BQ45" s="261">
        <v>39</v>
      </c>
      <c r="BR45" s="262"/>
      <c r="BS45" s="820"/>
      <c r="BT45" s="821"/>
      <c r="BU45" s="821"/>
      <c r="BV45" s="821"/>
      <c r="BW45" s="821"/>
      <c r="BX45" s="821"/>
      <c r="BY45" s="821"/>
      <c r="BZ45" s="821"/>
      <c r="CA45" s="821"/>
      <c r="CB45" s="821"/>
      <c r="CC45" s="821"/>
      <c r="CD45" s="821"/>
      <c r="CE45" s="821"/>
      <c r="CF45" s="821"/>
      <c r="CG45" s="82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45"/>
    </row>
    <row r="46" spans="1:131" s="246" customFormat="1" ht="26.25" customHeight="1" x14ac:dyDescent="0.15">
      <c r="A46" s="260">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87"/>
      <c r="AL46" s="888"/>
      <c r="AM46" s="888"/>
      <c r="AN46" s="888"/>
      <c r="AO46" s="888"/>
      <c r="AP46" s="888"/>
      <c r="AQ46" s="888"/>
      <c r="AR46" s="888"/>
      <c r="AS46" s="888"/>
      <c r="AT46" s="888"/>
      <c r="AU46" s="888"/>
      <c r="AV46" s="888"/>
      <c r="AW46" s="888"/>
      <c r="AX46" s="888"/>
      <c r="AY46" s="888"/>
      <c r="AZ46" s="889"/>
      <c r="BA46" s="889"/>
      <c r="BB46" s="889"/>
      <c r="BC46" s="889"/>
      <c r="BD46" s="889"/>
      <c r="BE46" s="885"/>
      <c r="BF46" s="885"/>
      <c r="BG46" s="885"/>
      <c r="BH46" s="885"/>
      <c r="BI46" s="886"/>
      <c r="BJ46" s="251"/>
      <c r="BK46" s="251"/>
      <c r="BL46" s="251"/>
      <c r="BM46" s="251"/>
      <c r="BN46" s="251"/>
      <c r="BO46" s="264"/>
      <c r="BP46" s="264"/>
      <c r="BQ46" s="261">
        <v>40</v>
      </c>
      <c r="BR46" s="262"/>
      <c r="BS46" s="820"/>
      <c r="BT46" s="821"/>
      <c r="BU46" s="821"/>
      <c r="BV46" s="821"/>
      <c r="BW46" s="821"/>
      <c r="BX46" s="821"/>
      <c r="BY46" s="821"/>
      <c r="BZ46" s="821"/>
      <c r="CA46" s="821"/>
      <c r="CB46" s="821"/>
      <c r="CC46" s="821"/>
      <c r="CD46" s="821"/>
      <c r="CE46" s="821"/>
      <c r="CF46" s="821"/>
      <c r="CG46" s="82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45"/>
    </row>
    <row r="47" spans="1:131" s="246" customFormat="1" ht="26.25" customHeight="1" x14ac:dyDescent="0.15">
      <c r="A47" s="260">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87"/>
      <c r="AL47" s="888"/>
      <c r="AM47" s="888"/>
      <c r="AN47" s="888"/>
      <c r="AO47" s="888"/>
      <c r="AP47" s="888"/>
      <c r="AQ47" s="888"/>
      <c r="AR47" s="888"/>
      <c r="AS47" s="888"/>
      <c r="AT47" s="888"/>
      <c r="AU47" s="888"/>
      <c r="AV47" s="888"/>
      <c r="AW47" s="888"/>
      <c r="AX47" s="888"/>
      <c r="AY47" s="888"/>
      <c r="AZ47" s="889"/>
      <c r="BA47" s="889"/>
      <c r="BB47" s="889"/>
      <c r="BC47" s="889"/>
      <c r="BD47" s="889"/>
      <c r="BE47" s="885"/>
      <c r="BF47" s="885"/>
      <c r="BG47" s="885"/>
      <c r="BH47" s="885"/>
      <c r="BI47" s="886"/>
      <c r="BJ47" s="251"/>
      <c r="BK47" s="251"/>
      <c r="BL47" s="251"/>
      <c r="BM47" s="251"/>
      <c r="BN47" s="251"/>
      <c r="BO47" s="264"/>
      <c r="BP47" s="264"/>
      <c r="BQ47" s="261">
        <v>41</v>
      </c>
      <c r="BR47" s="262"/>
      <c r="BS47" s="820"/>
      <c r="BT47" s="821"/>
      <c r="BU47" s="821"/>
      <c r="BV47" s="821"/>
      <c r="BW47" s="821"/>
      <c r="BX47" s="821"/>
      <c r="BY47" s="821"/>
      <c r="BZ47" s="821"/>
      <c r="CA47" s="821"/>
      <c r="CB47" s="821"/>
      <c r="CC47" s="821"/>
      <c r="CD47" s="821"/>
      <c r="CE47" s="821"/>
      <c r="CF47" s="821"/>
      <c r="CG47" s="82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45"/>
    </row>
    <row r="48" spans="1:131" s="246" customFormat="1" ht="26.25" customHeight="1" x14ac:dyDescent="0.15">
      <c r="A48" s="260">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87"/>
      <c r="AL48" s="888"/>
      <c r="AM48" s="888"/>
      <c r="AN48" s="888"/>
      <c r="AO48" s="888"/>
      <c r="AP48" s="888"/>
      <c r="AQ48" s="888"/>
      <c r="AR48" s="888"/>
      <c r="AS48" s="888"/>
      <c r="AT48" s="888"/>
      <c r="AU48" s="888"/>
      <c r="AV48" s="888"/>
      <c r="AW48" s="888"/>
      <c r="AX48" s="888"/>
      <c r="AY48" s="888"/>
      <c r="AZ48" s="889"/>
      <c r="BA48" s="889"/>
      <c r="BB48" s="889"/>
      <c r="BC48" s="889"/>
      <c r="BD48" s="889"/>
      <c r="BE48" s="885"/>
      <c r="BF48" s="885"/>
      <c r="BG48" s="885"/>
      <c r="BH48" s="885"/>
      <c r="BI48" s="886"/>
      <c r="BJ48" s="251"/>
      <c r="BK48" s="251"/>
      <c r="BL48" s="251"/>
      <c r="BM48" s="251"/>
      <c r="BN48" s="251"/>
      <c r="BO48" s="264"/>
      <c r="BP48" s="264"/>
      <c r="BQ48" s="261">
        <v>42</v>
      </c>
      <c r="BR48" s="262"/>
      <c r="BS48" s="820"/>
      <c r="BT48" s="821"/>
      <c r="BU48" s="821"/>
      <c r="BV48" s="821"/>
      <c r="BW48" s="821"/>
      <c r="BX48" s="821"/>
      <c r="BY48" s="821"/>
      <c r="BZ48" s="821"/>
      <c r="CA48" s="821"/>
      <c r="CB48" s="821"/>
      <c r="CC48" s="821"/>
      <c r="CD48" s="821"/>
      <c r="CE48" s="821"/>
      <c r="CF48" s="821"/>
      <c r="CG48" s="82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45"/>
    </row>
    <row r="49" spans="1:131" s="246" customFormat="1" ht="26.25" customHeight="1" x14ac:dyDescent="0.15">
      <c r="A49" s="260">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87"/>
      <c r="AL49" s="888"/>
      <c r="AM49" s="888"/>
      <c r="AN49" s="888"/>
      <c r="AO49" s="888"/>
      <c r="AP49" s="888"/>
      <c r="AQ49" s="888"/>
      <c r="AR49" s="888"/>
      <c r="AS49" s="888"/>
      <c r="AT49" s="888"/>
      <c r="AU49" s="888"/>
      <c r="AV49" s="888"/>
      <c r="AW49" s="888"/>
      <c r="AX49" s="888"/>
      <c r="AY49" s="888"/>
      <c r="AZ49" s="889"/>
      <c r="BA49" s="889"/>
      <c r="BB49" s="889"/>
      <c r="BC49" s="889"/>
      <c r="BD49" s="889"/>
      <c r="BE49" s="885"/>
      <c r="BF49" s="885"/>
      <c r="BG49" s="885"/>
      <c r="BH49" s="885"/>
      <c r="BI49" s="886"/>
      <c r="BJ49" s="251"/>
      <c r="BK49" s="251"/>
      <c r="BL49" s="251"/>
      <c r="BM49" s="251"/>
      <c r="BN49" s="251"/>
      <c r="BO49" s="264"/>
      <c r="BP49" s="264"/>
      <c r="BQ49" s="261">
        <v>43</v>
      </c>
      <c r="BR49" s="262"/>
      <c r="BS49" s="820"/>
      <c r="BT49" s="821"/>
      <c r="BU49" s="821"/>
      <c r="BV49" s="821"/>
      <c r="BW49" s="821"/>
      <c r="BX49" s="821"/>
      <c r="BY49" s="821"/>
      <c r="BZ49" s="821"/>
      <c r="CA49" s="821"/>
      <c r="CB49" s="821"/>
      <c r="CC49" s="821"/>
      <c r="CD49" s="821"/>
      <c r="CE49" s="821"/>
      <c r="CF49" s="821"/>
      <c r="CG49" s="82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45"/>
    </row>
    <row r="50" spans="1:131" s="246" customFormat="1" ht="26.25" customHeight="1" x14ac:dyDescent="0.15">
      <c r="A50" s="260">
        <v>23</v>
      </c>
      <c r="B50" s="809"/>
      <c r="C50" s="810"/>
      <c r="D50" s="810"/>
      <c r="E50" s="810"/>
      <c r="F50" s="810"/>
      <c r="G50" s="810"/>
      <c r="H50" s="810"/>
      <c r="I50" s="810"/>
      <c r="J50" s="810"/>
      <c r="K50" s="810"/>
      <c r="L50" s="810"/>
      <c r="M50" s="810"/>
      <c r="N50" s="810"/>
      <c r="O50" s="810"/>
      <c r="P50" s="811"/>
      <c r="Q50" s="890"/>
      <c r="R50" s="891"/>
      <c r="S50" s="891"/>
      <c r="T50" s="891"/>
      <c r="U50" s="891"/>
      <c r="V50" s="891"/>
      <c r="W50" s="891"/>
      <c r="X50" s="891"/>
      <c r="Y50" s="891"/>
      <c r="Z50" s="891"/>
      <c r="AA50" s="891"/>
      <c r="AB50" s="891"/>
      <c r="AC50" s="891"/>
      <c r="AD50" s="891"/>
      <c r="AE50" s="892"/>
      <c r="AF50" s="815"/>
      <c r="AG50" s="816"/>
      <c r="AH50" s="816"/>
      <c r="AI50" s="816"/>
      <c r="AJ50" s="817"/>
      <c r="AK50" s="893"/>
      <c r="AL50" s="891"/>
      <c r="AM50" s="891"/>
      <c r="AN50" s="891"/>
      <c r="AO50" s="891"/>
      <c r="AP50" s="891"/>
      <c r="AQ50" s="891"/>
      <c r="AR50" s="891"/>
      <c r="AS50" s="891"/>
      <c r="AT50" s="891"/>
      <c r="AU50" s="891"/>
      <c r="AV50" s="891"/>
      <c r="AW50" s="891"/>
      <c r="AX50" s="891"/>
      <c r="AY50" s="891"/>
      <c r="AZ50" s="894"/>
      <c r="BA50" s="894"/>
      <c r="BB50" s="894"/>
      <c r="BC50" s="894"/>
      <c r="BD50" s="894"/>
      <c r="BE50" s="885"/>
      <c r="BF50" s="885"/>
      <c r="BG50" s="885"/>
      <c r="BH50" s="885"/>
      <c r="BI50" s="886"/>
      <c r="BJ50" s="251"/>
      <c r="BK50" s="251"/>
      <c r="BL50" s="251"/>
      <c r="BM50" s="251"/>
      <c r="BN50" s="251"/>
      <c r="BO50" s="264"/>
      <c r="BP50" s="264"/>
      <c r="BQ50" s="261">
        <v>44</v>
      </c>
      <c r="BR50" s="262"/>
      <c r="BS50" s="820"/>
      <c r="BT50" s="821"/>
      <c r="BU50" s="821"/>
      <c r="BV50" s="821"/>
      <c r="BW50" s="821"/>
      <c r="BX50" s="821"/>
      <c r="BY50" s="821"/>
      <c r="BZ50" s="821"/>
      <c r="CA50" s="821"/>
      <c r="CB50" s="821"/>
      <c r="CC50" s="821"/>
      <c r="CD50" s="821"/>
      <c r="CE50" s="821"/>
      <c r="CF50" s="821"/>
      <c r="CG50" s="82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45"/>
    </row>
    <row r="51" spans="1:131" s="246" customFormat="1" ht="26.25" customHeight="1" x14ac:dyDescent="0.15">
      <c r="A51" s="260">
        <v>24</v>
      </c>
      <c r="B51" s="809"/>
      <c r="C51" s="810"/>
      <c r="D51" s="810"/>
      <c r="E51" s="810"/>
      <c r="F51" s="810"/>
      <c r="G51" s="810"/>
      <c r="H51" s="810"/>
      <c r="I51" s="810"/>
      <c r="J51" s="810"/>
      <c r="K51" s="810"/>
      <c r="L51" s="810"/>
      <c r="M51" s="810"/>
      <c r="N51" s="810"/>
      <c r="O51" s="810"/>
      <c r="P51" s="811"/>
      <c r="Q51" s="890"/>
      <c r="R51" s="891"/>
      <c r="S51" s="891"/>
      <c r="T51" s="891"/>
      <c r="U51" s="891"/>
      <c r="V51" s="891"/>
      <c r="W51" s="891"/>
      <c r="X51" s="891"/>
      <c r="Y51" s="891"/>
      <c r="Z51" s="891"/>
      <c r="AA51" s="891"/>
      <c r="AB51" s="891"/>
      <c r="AC51" s="891"/>
      <c r="AD51" s="891"/>
      <c r="AE51" s="892"/>
      <c r="AF51" s="815"/>
      <c r="AG51" s="816"/>
      <c r="AH51" s="816"/>
      <c r="AI51" s="816"/>
      <c r="AJ51" s="817"/>
      <c r="AK51" s="893"/>
      <c r="AL51" s="891"/>
      <c r="AM51" s="891"/>
      <c r="AN51" s="891"/>
      <c r="AO51" s="891"/>
      <c r="AP51" s="891"/>
      <c r="AQ51" s="891"/>
      <c r="AR51" s="891"/>
      <c r="AS51" s="891"/>
      <c r="AT51" s="891"/>
      <c r="AU51" s="891"/>
      <c r="AV51" s="891"/>
      <c r="AW51" s="891"/>
      <c r="AX51" s="891"/>
      <c r="AY51" s="891"/>
      <c r="AZ51" s="894"/>
      <c r="BA51" s="894"/>
      <c r="BB51" s="894"/>
      <c r="BC51" s="894"/>
      <c r="BD51" s="894"/>
      <c r="BE51" s="885"/>
      <c r="BF51" s="885"/>
      <c r="BG51" s="885"/>
      <c r="BH51" s="885"/>
      <c r="BI51" s="886"/>
      <c r="BJ51" s="251"/>
      <c r="BK51" s="251"/>
      <c r="BL51" s="251"/>
      <c r="BM51" s="251"/>
      <c r="BN51" s="251"/>
      <c r="BO51" s="264"/>
      <c r="BP51" s="264"/>
      <c r="BQ51" s="261">
        <v>45</v>
      </c>
      <c r="BR51" s="262"/>
      <c r="BS51" s="820"/>
      <c r="BT51" s="821"/>
      <c r="BU51" s="821"/>
      <c r="BV51" s="821"/>
      <c r="BW51" s="821"/>
      <c r="BX51" s="821"/>
      <c r="BY51" s="821"/>
      <c r="BZ51" s="821"/>
      <c r="CA51" s="821"/>
      <c r="CB51" s="821"/>
      <c r="CC51" s="821"/>
      <c r="CD51" s="821"/>
      <c r="CE51" s="821"/>
      <c r="CF51" s="821"/>
      <c r="CG51" s="82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45"/>
    </row>
    <row r="52" spans="1:131" s="246" customFormat="1" ht="26.25" customHeight="1" x14ac:dyDescent="0.15">
      <c r="A52" s="260">
        <v>25</v>
      </c>
      <c r="B52" s="809"/>
      <c r="C52" s="810"/>
      <c r="D52" s="810"/>
      <c r="E52" s="810"/>
      <c r="F52" s="810"/>
      <c r="G52" s="810"/>
      <c r="H52" s="810"/>
      <c r="I52" s="810"/>
      <c r="J52" s="810"/>
      <c r="K52" s="810"/>
      <c r="L52" s="810"/>
      <c r="M52" s="810"/>
      <c r="N52" s="810"/>
      <c r="O52" s="810"/>
      <c r="P52" s="811"/>
      <c r="Q52" s="890"/>
      <c r="R52" s="891"/>
      <c r="S52" s="891"/>
      <c r="T52" s="891"/>
      <c r="U52" s="891"/>
      <c r="V52" s="891"/>
      <c r="W52" s="891"/>
      <c r="X52" s="891"/>
      <c r="Y52" s="891"/>
      <c r="Z52" s="891"/>
      <c r="AA52" s="891"/>
      <c r="AB52" s="891"/>
      <c r="AC52" s="891"/>
      <c r="AD52" s="891"/>
      <c r="AE52" s="892"/>
      <c r="AF52" s="815"/>
      <c r="AG52" s="816"/>
      <c r="AH52" s="816"/>
      <c r="AI52" s="816"/>
      <c r="AJ52" s="817"/>
      <c r="AK52" s="893"/>
      <c r="AL52" s="891"/>
      <c r="AM52" s="891"/>
      <c r="AN52" s="891"/>
      <c r="AO52" s="891"/>
      <c r="AP52" s="891"/>
      <c r="AQ52" s="891"/>
      <c r="AR52" s="891"/>
      <c r="AS52" s="891"/>
      <c r="AT52" s="891"/>
      <c r="AU52" s="891"/>
      <c r="AV52" s="891"/>
      <c r="AW52" s="891"/>
      <c r="AX52" s="891"/>
      <c r="AY52" s="891"/>
      <c r="AZ52" s="894"/>
      <c r="BA52" s="894"/>
      <c r="BB52" s="894"/>
      <c r="BC52" s="894"/>
      <c r="BD52" s="894"/>
      <c r="BE52" s="885"/>
      <c r="BF52" s="885"/>
      <c r="BG52" s="885"/>
      <c r="BH52" s="885"/>
      <c r="BI52" s="886"/>
      <c r="BJ52" s="251"/>
      <c r="BK52" s="251"/>
      <c r="BL52" s="251"/>
      <c r="BM52" s="251"/>
      <c r="BN52" s="251"/>
      <c r="BO52" s="264"/>
      <c r="BP52" s="264"/>
      <c r="BQ52" s="261">
        <v>46</v>
      </c>
      <c r="BR52" s="262"/>
      <c r="BS52" s="820"/>
      <c r="BT52" s="821"/>
      <c r="BU52" s="821"/>
      <c r="BV52" s="821"/>
      <c r="BW52" s="821"/>
      <c r="BX52" s="821"/>
      <c r="BY52" s="821"/>
      <c r="BZ52" s="821"/>
      <c r="CA52" s="821"/>
      <c r="CB52" s="821"/>
      <c r="CC52" s="821"/>
      <c r="CD52" s="821"/>
      <c r="CE52" s="821"/>
      <c r="CF52" s="821"/>
      <c r="CG52" s="82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45"/>
    </row>
    <row r="53" spans="1:131" s="246" customFormat="1" ht="26.25" customHeight="1" x14ac:dyDescent="0.15">
      <c r="A53" s="260">
        <v>26</v>
      </c>
      <c r="B53" s="809"/>
      <c r="C53" s="810"/>
      <c r="D53" s="810"/>
      <c r="E53" s="810"/>
      <c r="F53" s="810"/>
      <c r="G53" s="810"/>
      <c r="H53" s="810"/>
      <c r="I53" s="810"/>
      <c r="J53" s="810"/>
      <c r="K53" s="810"/>
      <c r="L53" s="810"/>
      <c r="M53" s="810"/>
      <c r="N53" s="810"/>
      <c r="O53" s="810"/>
      <c r="P53" s="811"/>
      <c r="Q53" s="890"/>
      <c r="R53" s="891"/>
      <c r="S53" s="891"/>
      <c r="T53" s="891"/>
      <c r="U53" s="891"/>
      <c r="V53" s="891"/>
      <c r="W53" s="891"/>
      <c r="X53" s="891"/>
      <c r="Y53" s="891"/>
      <c r="Z53" s="891"/>
      <c r="AA53" s="891"/>
      <c r="AB53" s="891"/>
      <c r="AC53" s="891"/>
      <c r="AD53" s="891"/>
      <c r="AE53" s="892"/>
      <c r="AF53" s="815"/>
      <c r="AG53" s="816"/>
      <c r="AH53" s="816"/>
      <c r="AI53" s="816"/>
      <c r="AJ53" s="817"/>
      <c r="AK53" s="893"/>
      <c r="AL53" s="891"/>
      <c r="AM53" s="891"/>
      <c r="AN53" s="891"/>
      <c r="AO53" s="891"/>
      <c r="AP53" s="891"/>
      <c r="AQ53" s="891"/>
      <c r="AR53" s="891"/>
      <c r="AS53" s="891"/>
      <c r="AT53" s="891"/>
      <c r="AU53" s="891"/>
      <c r="AV53" s="891"/>
      <c r="AW53" s="891"/>
      <c r="AX53" s="891"/>
      <c r="AY53" s="891"/>
      <c r="AZ53" s="894"/>
      <c r="BA53" s="894"/>
      <c r="BB53" s="894"/>
      <c r="BC53" s="894"/>
      <c r="BD53" s="894"/>
      <c r="BE53" s="885"/>
      <c r="BF53" s="885"/>
      <c r="BG53" s="885"/>
      <c r="BH53" s="885"/>
      <c r="BI53" s="886"/>
      <c r="BJ53" s="251"/>
      <c r="BK53" s="251"/>
      <c r="BL53" s="251"/>
      <c r="BM53" s="251"/>
      <c r="BN53" s="251"/>
      <c r="BO53" s="264"/>
      <c r="BP53" s="264"/>
      <c r="BQ53" s="261">
        <v>47</v>
      </c>
      <c r="BR53" s="262"/>
      <c r="BS53" s="820"/>
      <c r="BT53" s="821"/>
      <c r="BU53" s="821"/>
      <c r="BV53" s="821"/>
      <c r="BW53" s="821"/>
      <c r="BX53" s="821"/>
      <c r="BY53" s="821"/>
      <c r="BZ53" s="821"/>
      <c r="CA53" s="821"/>
      <c r="CB53" s="821"/>
      <c r="CC53" s="821"/>
      <c r="CD53" s="821"/>
      <c r="CE53" s="821"/>
      <c r="CF53" s="821"/>
      <c r="CG53" s="82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45"/>
    </row>
    <row r="54" spans="1:131" s="246" customFormat="1" ht="26.25" customHeight="1" x14ac:dyDescent="0.15">
      <c r="A54" s="260">
        <v>27</v>
      </c>
      <c r="B54" s="809"/>
      <c r="C54" s="810"/>
      <c r="D54" s="810"/>
      <c r="E54" s="810"/>
      <c r="F54" s="810"/>
      <c r="G54" s="810"/>
      <c r="H54" s="810"/>
      <c r="I54" s="810"/>
      <c r="J54" s="810"/>
      <c r="K54" s="810"/>
      <c r="L54" s="810"/>
      <c r="M54" s="810"/>
      <c r="N54" s="810"/>
      <c r="O54" s="810"/>
      <c r="P54" s="811"/>
      <c r="Q54" s="890"/>
      <c r="R54" s="891"/>
      <c r="S54" s="891"/>
      <c r="T54" s="891"/>
      <c r="U54" s="891"/>
      <c r="V54" s="891"/>
      <c r="W54" s="891"/>
      <c r="X54" s="891"/>
      <c r="Y54" s="891"/>
      <c r="Z54" s="891"/>
      <c r="AA54" s="891"/>
      <c r="AB54" s="891"/>
      <c r="AC54" s="891"/>
      <c r="AD54" s="891"/>
      <c r="AE54" s="892"/>
      <c r="AF54" s="815"/>
      <c r="AG54" s="816"/>
      <c r="AH54" s="816"/>
      <c r="AI54" s="816"/>
      <c r="AJ54" s="817"/>
      <c r="AK54" s="893"/>
      <c r="AL54" s="891"/>
      <c r="AM54" s="891"/>
      <c r="AN54" s="891"/>
      <c r="AO54" s="891"/>
      <c r="AP54" s="891"/>
      <c r="AQ54" s="891"/>
      <c r="AR54" s="891"/>
      <c r="AS54" s="891"/>
      <c r="AT54" s="891"/>
      <c r="AU54" s="891"/>
      <c r="AV54" s="891"/>
      <c r="AW54" s="891"/>
      <c r="AX54" s="891"/>
      <c r="AY54" s="891"/>
      <c r="AZ54" s="894"/>
      <c r="BA54" s="894"/>
      <c r="BB54" s="894"/>
      <c r="BC54" s="894"/>
      <c r="BD54" s="894"/>
      <c r="BE54" s="885"/>
      <c r="BF54" s="885"/>
      <c r="BG54" s="885"/>
      <c r="BH54" s="885"/>
      <c r="BI54" s="886"/>
      <c r="BJ54" s="251"/>
      <c r="BK54" s="251"/>
      <c r="BL54" s="251"/>
      <c r="BM54" s="251"/>
      <c r="BN54" s="251"/>
      <c r="BO54" s="264"/>
      <c r="BP54" s="264"/>
      <c r="BQ54" s="261">
        <v>48</v>
      </c>
      <c r="BR54" s="262"/>
      <c r="BS54" s="820"/>
      <c r="BT54" s="821"/>
      <c r="BU54" s="821"/>
      <c r="BV54" s="821"/>
      <c r="BW54" s="821"/>
      <c r="BX54" s="821"/>
      <c r="BY54" s="821"/>
      <c r="BZ54" s="821"/>
      <c r="CA54" s="821"/>
      <c r="CB54" s="821"/>
      <c r="CC54" s="821"/>
      <c r="CD54" s="821"/>
      <c r="CE54" s="821"/>
      <c r="CF54" s="821"/>
      <c r="CG54" s="82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45"/>
    </row>
    <row r="55" spans="1:131" s="246" customFormat="1" ht="26.25" customHeight="1" x14ac:dyDescent="0.15">
      <c r="A55" s="260">
        <v>28</v>
      </c>
      <c r="B55" s="809"/>
      <c r="C55" s="810"/>
      <c r="D55" s="810"/>
      <c r="E55" s="810"/>
      <c r="F55" s="810"/>
      <c r="G55" s="810"/>
      <c r="H55" s="810"/>
      <c r="I55" s="810"/>
      <c r="J55" s="810"/>
      <c r="K55" s="810"/>
      <c r="L55" s="810"/>
      <c r="M55" s="810"/>
      <c r="N55" s="810"/>
      <c r="O55" s="810"/>
      <c r="P55" s="811"/>
      <c r="Q55" s="890"/>
      <c r="R55" s="891"/>
      <c r="S55" s="891"/>
      <c r="T55" s="891"/>
      <c r="U55" s="891"/>
      <c r="V55" s="891"/>
      <c r="W55" s="891"/>
      <c r="X55" s="891"/>
      <c r="Y55" s="891"/>
      <c r="Z55" s="891"/>
      <c r="AA55" s="891"/>
      <c r="AB55" s="891"/>
      <c r="AC55" s="891"/>
      <c r="AD55" s="891"/>
      <c r="AE55" s="892"/>
      <c r="AF55" s="815"/>
      <c r="AG55" s="816"/>
      <c r="AH55" s="816"/>
      <c r="AI55" s="816"/>
      <c r="AJ55" s="817"/>
      <c r="AK55" s="893"/>
      <c r="AL55" s="891"/>
      <c r="AM55" s="891"/>
      <c r="AN55" s="891"/>
      <c r="AO55" s="891"/>
      <c r="AP55" s="891"/>
      <c r="AQ55" s="891"/>
      <c r="AR55" s="891"/>
      <c r="AS55" s="891"/>
      <c r="AT55" s="891"/>
      <c r="AU55" s="891"/>
      <c r="AV55" s="891"/>
      <c r="AW55" s="891"/>
      <c r="AX55" s="891"/>
      <c r="AY55" s="891"/>
      <c r="AZ55" s="894"/>
      <c r="BA55" s="894"/>
      <c r="BB55" s="894"/>
      <c r="BC55" s="894"/>
      <c r="BD55" s="894"/>
      <c r="BE55" s="885"/>
      <c r="BF55" s="885"/>
      <c r="BG55" s="885"/>
      <c r="BH55" s="885"/>
      <c r="BI55" s="886"/>
      <c r="BJ55" s="251"/>
      <c r="BK55" s="251"/>
      <c r="BL55" s="251"/>
      <c r="BM55" s="251"/>
      <c r="BN55" s="251"/>
      <c r="BO55" s="264"/>
      <c r="BP55" s="264"/>
      <c r="BQ55" s="261">
        <v>49</v>
      </c>
      <c r="BR55" s="262"/>
      <c r="BS55" s="820"/>
      <c r="BT55" s="821"/>
      <c r="BU55" s="821"/>
      <c r="BV55" s="821"/>
      <c r="BW55" s="821"/>
      <c r="BX55" s="821"/>
      <c r="BY55" s="821"/>
      <c r="BZ55" s="821"/>
      <c r="CA55" s="821"/>
      <c r="CB55" s="821"/>
      <c r="CC55" s="821"/>
      <c r="CD55" s="821"/>
      <c r="CE55" s="821"/>
      <c r="CF55" s="821"/>
      <c r="CG55" s="82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45"/>
    </row>
    <row r="56" spans="1:131" s="246" customFormat="1" ht="26.25" customHeight="1" x14ac:dyDescent="0.15">
      <c r="A56" s="260">
        <v>29</v>
      </c>
      <c r="B56" s="809"/>
      <c r="C56" s="810"/>
      <c r="D56" s="810"/>
      <c r="E56" s="810"/>
      <c r="F56" s="810"/>
      <c r="G56" s="810"/>
      <c r="H56" s="810"/>
      <c r="I56" s="810"/>
      <c r="J56" s="810"/>
      <c r="K56" s="810"/>
      <c r="L56" s="810"/>
      <c r="M56" s="810"/>
      <c r="N56" s="810"/>
      <c r="O56" s="810"/>
      <c r="P56" s="811"/>
      <c r="Q56" s="890"/>
      <c r="R56" s="891"/>
      <c r="S56" s="891"/>
      <c r="T56" s="891"/>
      <c r="U56" s="891"/>
      <c r="V56" s="891"/>
      <c r="W56" s="891"/>
      <c r="X56" s="891"/>
      <c r="Y56" s="891"/>
      <c r="Z56" s="891"/>
      <c r="AA56" s="891"/>
      <c r="AB56" s="891"/>
      <c r="AC56" s="891"/>
      <c r="AD56" s="891"/>
      <c r="AE56" s="892"/>
      <c r="AF56" s="815"/>
      <c r="AG56" s="816"/>
      <c r="AH56" s="816"/>
      <c r="AI56" s="816"/>
      <c r="AJ56" s="817"/>
      <c r="AK56" s="893"/>
      <c r="AL56" s="891"/>
      <c r="AM56" s="891"/>
      <c r="AN56" s="891"/>
      <c r="AO56" s="891"/>
      <c r="AP56" s="891"/>
      <c r="AQ56" s="891"/>
      <c r="AR56" s="891"/>
      <c r="AS56" s="891"/>
      <c r="AT56" s="891"/>
      <c r="AU56" s="891"/>
      <c r="AV56" s="891"/>
      <c r="AW56" s="891"/>
      <c r="AX56" s="891"/>
      <c r="AY56" s="891"/>
      <c r="AZ56" s="894"/>
      <c r="BA56" s="894"/>
      <c r="BB56" s="894"/>
      <c r="BC56" s="894"/>
      <c r="BD56" s="894"/>
      <c r="BE56" s="885"/>
      <c r="BF56" s="885"/>
      <c r="BG56" s="885"/>
      <c r="BH56" s="885"/>
      <c r="BI56" s="886"/>
      <c r="BJ56" s="251"/>
      <c r="BK56" s="251"/>
      <c r="BL56" s="251"/>
      <c r="BM56" s="251"/>
      <c r="BN56" s="251"/>
      <c r="BO56" s="264"/>
      <c r="BP56" s="264"/>
      <c r="BQ56" s="261">
        <v>50</v>
      </c>
      <c r="BR56" s="262"/>
      <c r="BS56" s="820"/>
      <c r="BT56" s="821"/>
      <c r="BU56" s="821"/>
      <c r="BV56" s="821"/>
      <c r="BW56" s="821"/>
      <c r="BX56" s="821"/>
      <c r="BY56" s="821"/>
      <c r="BZ56" s="821"/>
      <c r="CA56" s="821"/>
      <c r="CB56" s="821"/>
      <c r="CC56" s="821"/>
      <c r="CD56" s="821"/>
      <c r="CE56" s="821"/>
      <c r="CF56" s="821"/>
      <c r="CG56" s="82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45"/>
    </row>
    <row r="57" spans="1:131" s="246" customFormat="1" ht="26.25" customHeight="1" x14ac:dyDescent="0.15">
      <c r="A57" s="260">
        <v>30</v>
      </c>
      <c r="B57" s="809"/>
      <c r="C57" s="810"/>
      <c r="D57" s="810"/>
      <c r="E57" s="810"/>
      <c r="F57" s="810"/>
      <c r="G57" s="810"/>
      <c r="H57" s="810"/>
      <c r="I57" s="810"/>
      <c r="J57" s="810"/>
      <c r="K57" s="810"/>
      <c r="L57" s="810"/>
      <c r="M57" s="810"/>
      <c r="N57" s="810"/>
      <c r="O57" s="810"/>
      <c r="P57" s="811"/>
      <c r="Q57" s="890"/>
      <c r="R57" s="891"/>
      <c r="S57" s="891"/>
      <c r="T57" s="891"/>
      <c r="U57" s="891"/>
      <c r="V57" s="891"/>
      <c r="W57" s="891"/>
      <c r="X57" s="891"/>
      <c r="Y57" s="891"/>
      <c r="Z57" s="891"/>
      <c r="AA57" s="891"/>
      <c r="AB57" s="891"/>
      <c r="AC57" s="891"/>
      <c r="AD57" s="891"/>
      <c r="AE57" s="892"/>
      <c r="AF57" s="815"/>
      <c r="AG57" s="816"/>
      <c r="AH57" s="816"/>
      <c r="AI57" s="816"/>
      <c r="AJ57" s="817"/>
      <c r="AK57" s="893"/>
      <c r="AL57" s="891"/>
      <c r="AM57" s="891"/>
      <c r="AN57" s="891"/>
      <c r="AO57" s="891"/>
      <c r="AP57" s="891"/>
      <c r="AQ57" s="891"/>
      <c r="AR57" s="891"/>
      <c r="AS57" s="891"/>
      <c r="AT57" s="891"/>
      <c r="AU57" s="891"/>
      <c r="AV57" s="891"/>
      <c r="AW57" s="891"/>
      <c r="AX57" s="891"/>
      <c r="AY57" s="891"/>
      <c r="AZ57" s="894"/>
      <c r="BA57" s="894"/>
      <c r="BB57" s="894"/>
      <c r="BC57" s="894"/>
      <c r="BD57" s="894"/>
      <c r="BE57" s="885"/>
      <c r="BF57" s="885"/>
      <c r="BG57" s="885"/>
      <c r="BH57" s="885"/>
      <c r="BI57" s="886"/>
      <c r="BJ57" s="251"/>
      <c r="BK57" s="251"/>
      <c r="BL57" s="251"/>
      <c r="BM57" s="251"/>
      <c r="BN57" s="251"/>
      <c r="BO57" s="264"/>
      <c r="BP57" s="264"/>
      <c r="BQ57" s="261">
        <v>51</v>
      </c>
      <c r="BR57" s="262"/>
      <c r="BS57" s="820"/>
      <c r="BT57" s="821"/>
      <c r="BU57" s="821"/>
      <c r="BV57" s="821"/>
      <c r="BW57" s="821"/>
      <c r="BX57" s="821"/>
      <c r="BY57" s="821"/>
      <c r="BZ57" s="821"/>
      <c r="CA57" s="821"/>
      <c r="CB57" s="821"/>
      <c r="CC57" s="821"/>
      <c r="CD57" s="821"/>
      <c r="CE57" s="821"/>
      <c r="CF57" s="821"/>
      <c r="CG57" s="82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45"/>
    </row>
    <row r="58" spans="1:131" s="246" customFormat="1" ht="26.25" customHeight="1" x14ac:dyDescent="0.15">
      <c r="A58" s="260">
        <v>31</v>
      </c>
      <c r="B58" s="809"/>
      <c r="C58" s="810"/>
      <c r="D58" s="810"/>
      <c r="E58" s="810"/>
      <c r="F58" s="810"/>
      <c r="G58" s="810"/>
      <c r="H58" s="810"/>
      <c r="I58" s="810"/>
      <c r="J58" s="810"/>
      <c r="K58" s="810"/>
      <c r="L58" s="810"/>
      <c r="M58" s="810"/>
      <c r="N58" s="810"/>
      <c r="O58" s="810"/>
      <c r="P58" s="811"/>
      <c r="Q58" s="890"/>
      <c r="R58" s="891"/>
      <c r="S58" s="891"/>
      <c r="T58" s="891"/>
      <c r="U58" s="891"/>
      <c r="V58" s="891"/>
      <c r="W58" s="891"/>
      <c r="X58" s="891"/>
      <c r="Y58" s="891"/>
      <c r="Z58" s="891"/>
      <c r="AA58" s="891"/>
      <c r="AB58" s="891"/>
      <c r="AC58" s="891"/>
      <c r="AD58" s="891"/>
      <c r="AE58" s="892"/>
      <c r="AF58" s="815"/>
      <c r="AG58" s="816"/>
      <c r="AH58" s="816"/>
      <c r="AI58" s="816"/>
      <c r="AJ58" s="817"/>
      <c r="AK58" s="893"/>
      <c r="AL58" s="891"/>
      <c r="AM58" s="891"/>
      <c r="AN58" s="891"/>
      <c r="AO58" s="891"/>
      <c r="AP58" s="891"/>
      <c r="AQ58" s="891"/>
      <c r="AR58" s="891"/>
      <c r="AS58" s="891"/>
      <c r="AT58" s="891"/>
      <c r="AU58" s="891"/>
      <c r="AV58" s="891"/>
      <c r="AW58" s="891"/>
      <c r="AX58" s="891"/>
      <c r="AY58" s="891"/>
      <c r="AZ58" s="894"/>
      <c r="BA58" s="894"/>
      <c r="BB58" s="894"/>
      <c r="BC58" s="894"/>
      <c r="BD58" s="894"/>
      <c r="BE58" s="885"/>
      <c r="BF58" s="885"/>
      <c r="BG58" s="885"/>
      <c r="BH58" s="885"/>
      <c r="BI58" s="886"/>
      <c r="BJ58" s="251"/>
      <c r="BK58" s="251"/>
      <c r="BL58" s="251"/>
      <c r="BM58" s="251"/>
      <c r="BN58" s="251"/>
      <c r="BO58" s="264"/>
      <c r="BP58" s="264"/>
      <c r="BQ58" s="261">
        <v>52</v>
      </c>
      <c r="BR58" s="262"/>
      <c r="BS58" s="820"/>
      <c r="BT58" s="821"/>
      <c r="BU58" s="821"/>
      <c r="BV58" s="821"/>
      <c r="BW58" s="821"/>
      <c r="BX58" s="821"/>
      <c r="BY58" s="821"/>
      <c r="BZ58" s="821"/>
      <c r="CA58" s="821"/>
      <c r="CB58" s="821"/>
      <c r="CC58" s="821"/>
      <c r="CD58" s="821"/>
      <c r="CE58" s="821"/>
      <c r="CF58" s="821"/>
      <c r="CG58" s="82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45"/>
    </row>
    <row r="59" spans="1:131" s="246" customFormat="1" ht="26.25" customHeight="1" x14ac:dyDescent="0.15">
      <c r="A59" s="260">
        <v>32</v>
      </c>
      <c r="B59" s="809"/>
      <c r="C59" s="810"/>
      <c r="D59" s="810"/>
      <c r="E59" s="810"/>
      <c r="F59" s="810"/>
      <c r="G59" s="810"/>
      <c r="H59" s="810"/>
      <c r="I59" s="810"/>
      <c r="J59" s="810"/>
      <c r="K59" s="810"/>
      <c r="L59" s="810"/>
      <c r="M59" s="810"/>
      <c r="N59" s="810"/>
      <c r="O59" s="810"/>
      <c r="P59" s="811"/>
      <c r="Q59" s="890"/>
      <c r="R59" s="891"/>
      <c r="S59" s="891"/>
      <c r="T59" s="891"/>
      <c r="U59" s="891"/>
      <c r="V59" s="891"/>
      <c r="W59" s="891"/>
      <c r="X59" s="891"/>
      <c r="Y59" s="891"/>
      <c r="Z59" s="891"/>
      <c r="AA59" s="891"/>
      <c r="AB59" s="891"/>
      <c r="AC59" s="891"/>
      <c r="AD59" s="891"/>
      <c r="AE59" s="892"/>
      <c r="AF59" s="815"/>
      <c r="AG59" s="816"/>
      <c r="AH59" s="816"/>
      <c r="AI59" s="816"/>
      <c r="AJ59" s="817"/>
      <c r="AK59" s="893"/>
      <c r="AL59" s="891"/>
      <c r="AM59" s="891"/>
      <c r="AN59" s="891"/>
      <c r="AO59" s="891"/>
      <c r="AP59" s="891"/>
      <c r="AQ59" s="891"/>
      <c r="AR59" s="891"/>
      <c r="AS59" s="891"/>
      <c r="AT59" s="891"/>
      <c r="AU59" s="891"/>
      <c r="AV59" s="891"/>
      <c r="AW59" s="891"/>
      <c r="AX59" s="891"/>
      <c r="AY59" s="891"/>
      <c r="AZ59" s="894"/>
      <c r="BA59" s="894"/>
      <c r="BB59" s="894"/>
      <c r="BC59" s="894"/>
      <c r="BD59" s="894"/>
      <c r="BE59" s="885"/>
      <c r="BF59" s="885"/>
      <c r="BG59" s="885"/>
      <c r="BH59" s="885"/>
      <c r="BI59" s="886"/>
      <c r="BJ59" s="251"/>
      <c r="BK59" s="251"/>
      <c r="BL59" s="251"/>
      <c r="BM59" s="251"/>
      <c r="BN59" s="251"/>
      <c r="BO59" s="264"/>
      <c r="BP59" s="264"/>
      <c r="BQ59" s="261">
        <v>53</v>
      </c>
      <c r="BR59" s="262"/>
      <c r="BS59" s="820"/>
      <c r="BT59" s="821"/>
      <c r="BU59" s="821"/>
      <c r="BV59" s="821"/>
      <c r="BW59" s="821"/>
      <c r="BX59" s="821"/>
      <c r="BY59" s="821"/>
      <c r="BZ59" s="821"/>
      <c r="CA59" s="821"/>
      <c r="CB59" s="821"/>
      <c r="CC59" s="821"/>
      <c r="CD59" s="821"/>
      <c r="CE59" s="821"/>
      <c r="CF59" s="821"/>
      <c r="CG59" s="82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45"/>
    </row>
    <row r="60" spans="1:131" s="246" customFormat="1" ht="26.25" customHeight="1" x14ac:dyDescent="0.15">
      <c r="A60" s="260">
        <v>33</v>
      </c>
      <c r="B60" s="809"/>
      <c r="C60" s="810"/>
      <c r="D60" s="810"/>
      <c r="E60" s="810"/>
      <c r="F60" s="810"/>
      <c r="G60" s="810"/>
      <c r="H60" s="810"/>
      <c r="I60" s="810"/>
      <c r="J60" s="810"/>
      <c r="K60" s="810"/>
      <c r="L60" s="810"/>
      <c r="M60" s="810"/>
      <c r="N60" s="810"/>
      <c r="O60" s="810"/>
      <c r="P60" s="811"/>
      <c r="Q60" s="890"/>
      <c r="R60" s="891"/>
      <c r="S60" s="891"/>
      <c r="T60" s="891"/>
      <c r="U60" s="891"/>
      <c r="V60" s="891"/>
      <c r="W60" s="891"/>
      <c r="X60" s="891"/>
      <c r="Y60" s="891"/>
      <c r="Z60" s="891"/>
      <c r="AA60" s="891"/>
      <c r="AB60" s="891"/>
      <c r="AC60" s="891"/>
      <c r="AD60" s="891"/>
      <c r="AE60" s="892"/>
      <c r="AF60" s="815"/>
      <c r="AG60" s="816"/>
      <c r="AH60" s="816"/>
      <c r="AI60" s="816"/>
      <c r="AJ60" s="817"/>
      <c r="AK60" s="893"/>
      <c r="AL60" s="891"/>
      <c r="AM60" s="891"/>
      <c r="AN60" s="891"/>
      <c r="AO60" s="891"/>
      <c r="AP60" s="891"/>
      <c r="AQ60" s="891"/>
      <c r="AR60" s="891"/>
      <c r="AS60" s="891"/>
      <c r="AT60" s="891"/>
      <c r="AU60" s="891"/>
      <c r="AV60" s="891"/>
      <c r="AW60" s="891"/>
      <c r="AX60" s="891"/>
      <c r="AY60" s="891"/>
      <c r="AZ60" s="894"/>
      <c r="BA60" s="894"/>
      <c r="BB60" s="894"/>
      <c r="BC60" s="894"/>
      <c r="BD60" s="894"/>
      <c r="BE60" s="885"/>
      <c r="BF60" s="885"/>
      <c r="BG60" s="885"/>
      <c r="BH60" s="885"/>
      <c r="BI60" s="886"/>
      <c r="BJ60" s="251"/>
      <c r="BK60" s="251"/>
      <c r="BL60" s="251"/>
      <c r="BM60" s="251"/>
      <c r="BN60" s="251"/>
      <c r="BO60" s="264"/>
      <c r="BP60" s="264"/>
      <c r="BQ60" s="261">
        <v>54</v>
      </c>
      <c r="BR60" s="262"/>
      <c r="BS60" s="820"/>
      <c r="BT60" s="821"/>
      <c r="BU60" s="821"/>
      <c r="BV60" s="821"/>
      <c r="BW60" s="821"/>
      <c r="BX60" s="821"/>
      <c r="BY60" s="821"/>
      <c r="BZ60" s="821"/>
      <c r="CA60" s="821"/>
      <c r="CB60" s="821"/>
      <c r="CC60" s="821"/>
      <c r="CD60" s="821"/>
      <c r="CE60" s="821"/>
      <c r="CF60" s="821"/>
      <c r="CG60" s="82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45"/>
    </row>
    <row r="61" spans="1:131" s="246" customFormat="1" ht="26.25" customHeight="1" thickBot="1" x14ac:dyDescent="0.2">
      <c r="A61" s="260">
        <v>34</v>
      </c>
      <c r="B61" s="809"/>
      <c r="C61" s="810"/>
      <c r="D61" s="810"/>
      <c r="E61" s="810"/>
      <c r="F61" s="810"/>
      <c r="G61" s="810"/>
      <c r="H61" s="810"/>
      <c r="I61" s="810"/>
      <c r="J61" s="810"/>
      <c r="K61" s="810"/>
      <c r="L61" s="810"/>
      <c r="M61" s="810"/>
      <c r="N61" s="810"/>
      <c r="O61" s="810"/>
      <c r="P61" s="811"/>
      <c r="Q61" s="890"/>
      <c r="R61" s="891"/>
      <c r="S61" s="891"/>
      <c r="T61" s="891"/>
      <c r="U61" s="891"/>
      <c r="V61" s="891"/>
      <c r="W61" s="891"/>
      <c r="X61" s="891"/>
      <c r="Y61" s="891"/>
      <c r="Z61" s="891"/>
      <c r="AA61" s="891"/>
      <c r="AB61" s="891"/>
      <c r="AC61" s="891"/>
      <c r="AD61" s="891"/>
      <c r="AE61" s="892"/>
      <c r="AF61" s="815"/>
      <c r="AG61" s="816"/>
      <c r="AH61" s="816"/>
      <c r="AI61" s="816"/>
      <c r="AJ61" s="817"/>
      <c r="AK61" s="893"/>
      <c r="AL61" s="891"/>
      <c r="AM61" s="891"/>
      <c r="AN61" s="891"/>
      <c r="AO61" s="891"/>
      <c r="AP61" s="891"/>
      <c r="AQ61" s="891"/>
      <c r="AR61" s="891"/>
      <c r="AS61" s="891"/>
      <c r="AT61" s="891"/>
      <c r="AU61" s="891"/>
      <c r="AV61" s="891"/>
      <c r="AW61" s="891"/>
      <c r="AX61" s="891"/>
      <c r="AY61" s="891"/>
      <c r="AZ61" s="894"/>
      <c r="BA61" s="894"/>
      <c r="BB61" s="894"/>
      <c r="BC61" s="894"/>
      <c r="BD61" s="894"/>
      <c r="BE61" s="885"/>
      <c r="BF61" s="885"/>
      <c r="BG61" s="885"/>
      <c r="BH61" s="885"/>
      <c r="BI61" s="886"/>
      <c r="BJ61" s="251"/>
      <c r="BK61" s="251"/>
      <c r="BL61" s="251"/>
      <c r="BM61" s="251"/>
      <c r="BN61" s="251"/>
      <c r="BO61" s="264"/>
      <c r="BP61" s="264"/>
      <c r="BQ61" s="261">
        <v>55</v>
      </c>
      <c r="BR61" s="262"/>
      <c r="BS61" s="820"/>
      <c r="BT61" s="821"/>
      <c r="BU61" s="821"/>
      <c r="BV61" s="821"/>
      <c r="BW61" s="821"/>
      <c r="BX61" s="821"/>
      <c r="BY61" s="821"/>
      <c r="BZ61" s="821"/>
      <c r="CA61" s="821"/>
      <c r="CB61" s="821"/>
      <c r="CC61" s="821"/>
      <c r="CD61" s="821"/>
      <c r="CE61" s="821"/>
      <c r="CF61" s="821"/>
      <c r="CG61" s="82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45"/>
    </row>
    <row r="62" spans="1:131" s="246" customFormat="1" ht="26.25" customHeight="1" x14ac:dyDescent="0.15">
      <c r="A62" s="260">
        <v>35</v>
      </c>
      <c r="B62" s="809"/>
      <c r="C62" s="810"/>
      <c r="D62" s="810"/>
      <c r="E62" s="810"/>
      <c r="F62" s="810"/>
      <c r="G62" s="810"/>
      <c r="H62" s="810"/>
      <c r="I62" s="810"/>
      <c r="J62" s="810"/>
      <c r="K62" s="810"/>
      <c r="L62" s="810"/>
      <c r="M62" s="810"/>
      <c r="N62" s="810"/>
      <c r="O62" s="810"/>
      <c r="P62" s="811"/>
      <c r="Q62" s="890"/>
      <c r="R62" s="891"/>
      <c r="S62" s="891"/>
      <c r="T62" s="891"/>
      <c r="U62" s="891"/>
      <c r="V62" s="891"/>
      <c r="W62" s="891"/>
      <c r="X62" s="891"/>
      <c r="Y62" s="891"/>
      <c r="Z62" s="891"/>
      <c r="AA62" s="891"/>
      <c r="AB62" s="891"/>
      <c r="AC62" s="891"/>
      <c r="AD62" s="891"/>
      <c r="AE62" s="892"/>
      <c r="AF62" s="815"/>
      <c r="AG62" s="816"/>
      <c r="AH62" s="816"/>
      <c r="AI62" s="816"/>
      <c r="AJ62" s="817"/>
      <c r="AK62" s="893"/>
      <c r="AL62" s="891"/>
      <c r="AM62" s="891"/>
      <c r="AN62" s="891"/>
      <c r="AO62" s="891"/>
      <c r="AP62" s="891"/>
      <c r="AQ62" s="891"/>
      <c r="AR62" s="891"/>
      <c r="AS62" s="891"/>
      <c r="AT62" s="891"/>
      <c r="AU62" s="891"/>
      <c r="AV62" s="891"/>
      <c r="AW62" s="891"/>
      <c r="AX62" s="891"/>
      <c r="AY62" s="891"/>
      <c r="AZ62" s="894"/>
      <c r="BA62" s="894"/>
      <c r="BB62" s="894"/>
      <c r="BC62" s="894"/>
      <c r="BD62" s="894"/>
      <c r="BE62" s="885"/>
      <c r="BF62" s="885"/>
      <c r="BG62" s="885"/>
      <c r="BH62" s="885"/>
      <c r="BI62" s="886"/>
      <c r="BJ62" s="902" t="s">
        <v>417</v>
      </c>
      <c r="BK62" s="863"/>
      <c r="BL62" s="863"/>
      <c r="BM62" s="863"/>
      <c r="BN62" s="864"/>
      <c r="BO62" s="264"/>
      <c r="BP62" s="264"/>
      <c r="BQ62" s="261">
        <v>56</v>
      </c>
      <c r="BR62" s="262"/>
      <c r="BS62" s="820"/>
      <c r="BT62" s="821"/>
      <c r="BU62" s="821"/>
      <c r="BV62" s="821"/>
      <c r="BW62" s="821"/>
      <c r="BX62" s="821"/>
      <c r="BY62" s="821"/>
      <c r="BZ62" s="821"/>
      <c r="CA62" s="821"/>
      <c r="CB62" s="821"/>
      <c r="CC62" s="821"/>
      <c r="CD62" s="821"/>
      <c r="CE62" s="821"/>
      <c r="CF62" s="821"/>
      <c r="CG62" s="82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45"/>
    </row>
    <row r="63" spans="1:131" s="246" customFormat="1" ht="26.25" customHeight="1" thickBot="1" x14ac:dyDescent="0.2">
      <c r="A63" s="263" t="s">
        <v>398</v>
      </c>
      <c r="B63" s="847" t="s">
        <v>418</v>
      </c>
      <c r="C63" s="848"/>
      <c r="D63" s="848"/>
      <c r="E63" s="848"/>
      <c r="F63" s="848"/>
      <c r="G63" s="848"/>
      <c r="H63" s="848"/>
      <c r="I63" s="848"/>
      <c r="J63" s="848"/>
      <c r="K63" s="848"/>
      <c r="L63" s="848"/>
      <c r="M63" s="848"/>
      <c r="N63" s="848"/>
      <c r="O63" s="848"/>
      <c r="P63" s="849"/>
      <c r="Q63" s="895"/>
      <c r="R63" s="896"/>
      <c r="S63" s="896"/>
      <c r="T63" s="896"/>
      <c r="U63" s="896"/>
      <c r="V63" s="896"/>
      <c r="W63" s="896"/>
      <c r="X63" s="896"/>
      <c r="Y63" s="896"/>
      <c r="Z63" s="896"/>
      <c r="AA63" s="896"/>
      <c r="AB63" s="896"/>
      <c r="AC63" s="896"/>
      <c r="AD63" s="896"/>
      <c r="AE63" s="897"/>
      <c r="AF63" s="898">
        <v>153</v>
      </c>
      <c r="AG63" s="899"/>
      <c r="AH63" s="899"/>
      <c r="AI63" s="899"/>
      <c r="AJ63" s="900"/>
      <c r="AK63" s="901"/>
      <c r="AL63" s="896"/>
      <c r="AM63" s="896"/>
      <c r="AN63" s="896"/>
      <c r="AO63" s="896"/>
      <c r="AP63" s="899"/>
      <c r="AQ63" s="899"/>
      <c r="AR63" s="899"/>
      <c r="AS63" s="899"/>
      <c r="AT63" s="899"/>
      <c r="AU63" s="899"/>
      <c r="AV63" s="899"/>
      <c r="AW63" s="899"/>
      <c r="AX63" s="899"/>
      <c r="AY63" s="899"/>
      <c r="AZ63" s="903"/>
      <c r="BA63" s="903"/>
      <c r="BB63" s="903"/>
      <c r="BC63" s="903"/>
      <c r="BD63" s="903"/>
      <c r="BE63" s="904"/>
      <c r="BF63" s="904"/>
      <c r="BG63" s="904"/>
      <c r="BH63" s="904"/>
      <c r="BI63" s="905"/>
      <c r="BJ63" s="906" t="s">
        <v>130</v>
      </c>
      <c r="BK63" s="907"/>
      <c r="BL63" s="907"/>
      <c r="BM63" s="907"/>
      <c r="BN63" s="908"/>
      <c r="BO63" s="264"/>
      <c r="BP63" s="264"/>
      <c r="BQ63" s="261">
        <v>57</v>
      </c>
      <c r="BR63" s="262"/>
      <c r="BS63" s="820"/>
      <c r="BT63" s="821"/>
      <c r="BU63" s="821"/>
      <c r="BV63" s="821"/>
      <c r="BW63" s="821"/>
      <c r="BX63" s="821"/>
      <c r="BY63" s="821"/>
      <c r="BZ63" s="821"/>
      <c r="CA63" s="821"/>
      <c r="CB63" s="821"/>
      <c r="CC63" s="821"/>
      <c r="CD63" s="821"/>
      <c r="CE63" s="821"/>
      <c r="CF63" s="821"/>
      <c r="CG63" s="82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20"/>
      <c r="BT64" s="821"/>
      <c r="BU64" s="821"/>
      <c r="BV64" s="821"/>
      <c r="BW64" s="821"/>
      <c r="BX64" s="821"/>
      <c r="BY64" s="821"/>
      <c r="BZ64" s="821"/>
      <c r="CA64" s="821"/>
      <c r="CB64" s="821"/>
      <c r="CC64" s="821"/>
      <c r="CD64" s="821"/>
      <c r="CE64" s="821"/>
      <c r="CF64" s="821"/>
      <c r="CG64" s="82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45"/>
    </row>
    <row r="65" spans="1:131" s="246" customFormat="1" ht="26.25" customHeight="1" thickBot="1" x14ac:dyDescent="0.2">
      <c r="A65" s="251" t="s">
        <v>419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20"/>
      <c r="BT65" s="821"/>
      <c r="BU65" s="821"/>
      <c r="BV65" s="821"/>
      <c r="BW65" s="821"/>
      <c r="BX65" s="821"/>
      <c r="BY65" s="821"/>
      <c r="BZ65" s="821"/>
      <c r="CA65" s="821"/>
      <c r="CB65" s="821"/>
      <c r="CC65" s="821"/>
      <c r="CD65" s="821"/>
      <c r="CE65" s="821"/>
      <c r="CF65" s="821"/>
      <c r="CG65" s="82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45"/>
    </row>
    <row r="66" spans="1:131" s="246" customFormat="1" ht="26.25" customHeight="1" x14ac:dyDescent="0.15">
      <c r="A66" s="797" t="s">
        <v>420</v>
      </c>
      <c r="B66" s="798"/>
      <c r="C66" s="798"/>
      <c r="D66" s="798"/>
      <c r="E66" s="798"/>
      <c r="F66" s="798"/>
      <c r="G66" s="798"/>
      <c r="H66" s="798"/>
      <c r="I66" s="798"/>
      <c r="J66" s="798"/>
      <c r="K66" s="798"/>
      <c r="L66" s="798"/>
      <c r="M66" s="798"/>
      <c r="N66" s="798"/>
      <c r="O66" s="798"/>
      <c r="P66" s="799"/>
      <c r="Q66" s="774" t="s">
        <v>421</v>
      </c>
      <c r="R66" s="775"/>
      <c r="S66" s="775"/>
      <c r="T66" s="775"/>
      <c r="U66" s="776"/>
      <c r="V66" s="774" t="s">
        <v>403</v>
      </c>
      <c r="W66" s="775"/>
      <c r="X66" s="775"/>
      <c r="Y66" s="775"/>
      <c r="Z66" s="776"/>
      <c r="AA66" s="774" t="s">
        <v>404</v>
      </c>
      <c r="AB66" s="775"/>
      <c r="AC66" s="775"/>
      <c r="AD66" s="775"/>
      <c r="AE66" s="776"/>
      <c r="AF66" s="909" t="s">
        <v>405</v>
      </c>
      <c r="AG66" s="870"/>
      <c r="AH66" s="870"/>
      <c r="AI66" s="870"/>
      <c r="AJ66" s="910"/>
      <c r="AK66" s="774" t="s">
        <v>406</v>
      </c>
      <c r="AL66" s="798"/>
      <c r="AM66" s="798"/>
      <c r="AN66" s="798"/>
      <c r="AO66" s="799"/>
      <c r="AP66" s="774" t="s">
        <v>407</v>
      </c>
      <c r="AQ66" s="775"/>
      <c r="AR66" s="775"/>
      <c r="AS66" s="775"/>
      <c r="AT66" s="776"/>
      <c r="AU66" s="774" t="s">
        <v>422</v>
      </c>
      <c r="AV66" s="775"/>
      <c r="AW66" s="775"/>
      <c r="AX66" s="775"/>
      <c r="AY66" s="776"/>
      <c r="AZ66" s="774" t="s">
        <v>385</v>
      </c>
      <c r="BA66" s="775"/>
      <c r="BB66" s="775"/>
      <c r="BC66" s="775"/>
      <c r="BD66" s="786"/>
      <c r="BE66" s="264"/>
      <c r="BF66" s="264"/>
      <c r="BG66" s="264"/>
      <c r="BH66" s="264"/>
      <c r="BI66" s="264"/>
      <c r="BJ66" s="264"/>
      <c r="BK66" s="264"/>
      <c r="BL66" s="264"/>
      <c r="BM66" s="264"/>
      <c r="BN66" s="264"/>
      <c r="BO66" s="264"/>
      <c r="BP66" s="264"/>
      <c r="BQ66" s="261">
        <v>60</v>
      </c>
      <c r="BR66" s="266"/>
      <c r="BS66" s="920"/>
      <c r="BT66" s="921"/>
      <c r="BU66" s="921"/>
      <c r="BV66" s="921"/>
      <c r="BW66" s="921"/>
      <c r="BX66" s="921"/>
      <c r="BY66" s="921"/>
      <c r="BZ66" s="921"/>
      <c r="CA66" s="921"/>
      <c r="CB66" s="921"/>
      <c r="CC66" s="921"/>
      <c r="CD66" s="921"/>
      <c r="CE66" s="921"/>
      <c r="CF66" s="921"/>
      <c r="CG66" s="922"/>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16"/>
      <c r="EA66" s="245"/>
    </row>
    <row r="67" spans="1:131" s="246" customFormat="1" ht="26.25" customHeight="1" thickBot="1" x14ac:dyDescent="0.2">
      <c r="A67" s="800"/>
      <c r="B67" s="801"/>
      <c r="C67" s="801"/>
      <c r="D67" s="801"/>
      <c r="E67" s="801"/>
      <c r="F67" s="801"/>
      <c r="G67" s="801"/>
      <c r="H67" s="801"/>
      <c r="I67" s="801"/>
      <c r="J67" s="801"/>
      <c r="K67" s="801"/>
      <c r="L67" s="801"/>
      <c r="M67" s="801"/>
      <c r="N67" s="801"/>
      <c r="O67" s="801"/>
      <c r="P67" s="802"/>
      <c r="Q67" s="777"/>
      <c r="R67" s="778"/>
      <c r="S67" s="778"/>
      <c r="T67" s="778"/>
      <c r="U67" s="779"/>
      <c r="V67" s="777"/>
      <c r="W67" s="778"/>
      <c r="X67" s="778"/>
      <c r="Y67" s="778"/>
      <c r="Z67" s="779"/>
      <c r="AA67" s="777"/>
      <c r="AB67" s="778"/>
      <c r="AC67" s="778"/>
      <c r="AD67" s="778"/>
      <c r="AE67" s="779"/>
      <c r="AF67" s="911"/>
      <c r="AG67" s="873"/>
      <c r="AH67" s="873"/>
      <c r="AI67" s="873"/>
      <c r="AJ67" s="912"/>
      <c r="AK67" s="913"/>
      <c r="AL67" s="801"/>
      <c r="AM67" s="801"/>
      <c r="AN67" s="801"/>
      <c r="AO67" s="802"/>
      <c r="AP67" s="777"/>
      <c r="AQ67" s="778"/>
      <c r="AR67" s="778"/>
      <c r="AS67" s="778"/>
      <c r="AT67" s="779"/>
      <c r="AU67" s="777"/>
      <c r="AV67" s="778"/>
      <c r="AW67" s="778"/>
      <c r="AX67" s="778"/>
      <c r="AY67" s="779"/>
      <c r="AZ67" s="777"/>
      <c r="BA67" s="778"/>
      <c r="BB67" s="778"/>
      <c r="BC67" s="778"/>
      <c r="BD67" s="787"/>
      <c r="BE67" s="264"/>
      <c r="BF67" s="264"/>
      <c r="BG67" s="264"/>
      <c r="BH67" s="264"/>
      <c r="BI67" s="264"/>
      <c r="BJ67" s="264"/>
      <c r="BK67" s="264"/>
      <c r="BL67" s="264"/>
      <c r="BM67" s="264"/>
      <c r="BN67" s="264"/>
      <c r="BO67" s="264"/>
      <c r="BP67" s="264"/>
      <c r="BQ67" s="261">
        <v>61</v>
      </c>
      <c r="BR67" s="266"/>
      <c r="BS67" s="920"/>
      <c r="BT67" s="921"/>
      <c r="BU67" s="921"/>
      <c r="BV67" s="921"/>
      <c r="BW67" s="921"/>
      <c r="BX67" s="921"/>
      <c r="BY67" s="921"/>
      <c r="BZ67" s="921"/>
      <c r="CA67" s="921"/>
      <c r="CB67" s="921"/>
      <c r="CC67" s="921"/>
      <c r="CD67" s="921"/>
      <c r="CE67" s="921"/>
      <c r="CF67" s="921"/>
      <c r="CG67" s="922"/>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16"/>
      <c r="EA67" s="245"/>
    </row>
    <row r="68" spans="1:131" s="246" customFormat="1" ht="26.25" customHeight="1" thickTop="1" x14ac:dyDescent="0.15">
      <c r="A68" s="257">
        <v>1</v>
      </c>
      <c r="B68" s="771" t="s">
        <v>594</v>
      </c>
      <c r="C68" s="772"/>
      <c r="D68" s="772"/>
      <c r="E68" s="772"/>
      <c r="F68" s="772"/>
      <c r="G68" s="772"/>
      <c r="H68" s="772"/>
      <c r="I68" s="772"/>
      <c r="J68" s="772"/>
      <c r="K68" s="772"/>
      <c r="L68" s="772"/>
      <c r="M68" s="772"/>
      <c r="N68" s="772"/>
      <c r="O68" s="772"/>
      <c r="P68" s="773"/>
      <c r="Q68" s="926">
        <v>857</v>
      </c>
      <c r="R68" s="923"/>
      <c r="S68" s="923"/>
      <c r="T68" s="923"/>
      <c r="U68" s="923"/>
      <c r="V68" s="923">
        <v>846</v>
      </c>
      <c r="W68" s="923"/>
      <c r="X68" s="923"/>
      <c r="Y68" s="923"/>
      <c r="Z68" s="923"/>
      <c r="AA68" s="923">
        <v>11</v>
      </c>
      <c r="AB68" s="923"/>
      <c r="AC68" s="923"/>
      <c r="AD68" s="923"/>
      <c r="AE68" s="923"/>
      <c r="AF68" s="923">
        <v>11</v>
      </c>
      <c r="AG68" s="923"/>
      <c r="AH68" s="923"/>
      <c r="AI68" s="923"/>
      <c r="AJ68" s="923"/>
      <c r="AK68" s="923" t="s">
        <v>604</v>
      </c>
      <c r="AL68" s="923"/>
      <c r="AM68" s="923"/>
      <c r="AN68" s="923"/>
      <c r="AO68" s="923"/>
      <c r="AP68" s="923">
        <v>687</v>
      </c>
      <c r="AQ68" s="923"/>
      <c r="AR68" s="923"/>
      <c r="AS68" s="923"/>
      <c r="AT68" s="923"/>
      <c r="AU68" s="923">
        <v>687</v>
      </c>
      <c r="AV68" s="923"/>
      <c r="AW68" s="923"/>
      <c r="AX68" s="923"/>
      <c r="AY68" s="923"/>
      <c r="AZ68" s="924"/>
      <c r="BA68" s="924"/>
      <c r="BB68" s="924"/>
      <c r="BC68" s="924"/>
      <c r="BD68" s="925"/>
      <c r="BE68" s="264"/>
      <c r="BF68" s="264"/>
      <c r="BG68" s="264"/>
      <c r="BH68" s="264"/>
      <c r="BI68" s="264"/>
      <c r="BJ68" s="264"/>
      <c r="BK68" s="264"/>
      <c r="BL68" s="264"/>
      <c r="BM68" s="264"/>
      <c r="BN68" s="264"/>
      <c r="BO68" s="264"/>
      <c r="BP68" s="264"/>
      <c r="BQ68" s="261">
        <v>62</v>
      </c>
      <c r="BR68" s="266"/>
      <c r="BS68" s="920"/>
      <c r="BT68" s="921"/>
      <c r="BU68" s="921"/>
      <c r="BV68" s="921"/>
      <c r="BW68" s="921"/>
      <c r="BX68" s="921"/>
      <c r="BY68" s="921"/>
      <c r="BZ68" s="921"/>
      <c r="CA68" s="921"/>
      <c r="CB68" s="921"/>
      <c r="CC68" s="921"/>
      <c r="CD68" s="921"/>
      <c r="CE68" s="921"/>
      <c r="CF68" s="921"/>
      <c r="CG68" s="922"/>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16"/>
      <c r="EA68" s="245"/>
    </row>
    <row r="69" spans="1:131" s="246" customFormat="1" ht="26.25" customHeight="1" x14ac:dyDescent="0.15">
      <c r="A69" s="260">
        <v>2</v>
      </c>
      <c r="B69" s="768" t="s">
        <v>595</v>
      </c>
      <c r="C69" s="769"/>
      <c r="D69" s="769"/>
      <c r="E69" s="769"/>
      <c r="F69" s="769"/>
      <c r="G69" s="769"/>
      <c r="H69" s="769"/>
      <c r="I69" s="769"/>
      <c r="J69" s="769"/>
      <c r="K69" s="769"/>
      <c r="L69" s="769"/>
      <c r="M69" s="769"/>
      <c r="N69" s="769"/>
      <c r="O69" s="769"/>
      <c r="P69" s="770"/>
      <c r="Q69" s="930">
        <v>1515</v>
      </c>
      <c r="R69" s="888"/>
      <c r="S69" s="888"/>
      <c r="T69" s="888"/>
      <c r="U69" s="888"/>
      <c r="V69" s="888">
        <v>1330</v>
      </c>
      <c r="W69" s="888"/>
      <c r="X69" s="888"/>
      <c r="Y69" s="888"/>
      <c r="Z69" s="888"/>
      <c r="AA69" s="888">
        <v>185</v>
      </c>
      <c r="AB69" s="888"/>
      <c r="AC69" s="888"/>
      <c r="AD69" s="888"/>
      <c r="AE69" s="888"/>
      <c r="AF69" s="888">
        <v>185</v>
      </c>
      <c r="AG69" s="888"/>
      <c r="AH69" s="888"/>
      <c r="AI69" s="888"/>
      <c r="AJ69" s="888"/>
      <c r="AK69" s="888" t="s">
        <v>605</v>
      </c>
      <c r="AL69" s="888"/>
      <c r="AM69" s="888"/>
      <c r="AN69" s="888"/>
      <c r="AO69" s="888"/>
      <c r="AP69" s="888" t="s">
        <v>591</v>
      </c>
      <c r="AQ69" s="888"/>
      <c r="AR69" s="888"/>
      <c r="AS69" s="888"/>
      <c r="AT69" s="888"/>
      <c r="AU69" s="888" t="s">
        <v>591</v>
      </c>
      <c r="AV69" s="888"/>
      <c r="AW69" s="888"/>
      <c r="AX69" s="888"/>
      <c r="AY69" s="888"/>
      <c r="AZ69" s="931"/>
      <c r="BA69" s="931"/>
      <c r="BB69" s="931"/>
      <c r="BC69" s="931"/>
      <c r="BD69" s="932"/>
      <c r="BE69" s="264"/>
      <c r="BF69" s="264"/>
      <c r="BG69" s="264"/>
      <c r="BH69" s="264"/>
      <c r="BI69" s="264"/>
      <c r="BJ69" s="264"/>
      <c r="BK69" s="264"/>
      <c r="BL69" s="264"/>
      <c r="BM69" s="264"/>
      <c r="BN69" s="264"/>
      <c r="BO69" s="264"/>
      <c r="BP69" s="264"/>
      <c r="BQ69" s="261">
        <v>63</v>
      </c>
      <c r="BR69" s="266"/>
      <c r="BS69" s="920"/>
      <c r="BT69" s="921"/>
      <c r="BU69" s="921"/>
      <c r="BV69" s="921"/>
      <c r="BW69" s="921"/>
      <c r="BX69" s="921"/>
      <c r="BY69" s="921"/>
      <c r="BZ69" s="921"/>
      <c r="CA69" s="921"/>
      <c r="CB69" s="921"/>
      <c r="CC69" s="921"/>
      <c r="CD69" s="921"/>
      <c r="CE69" s="921"/>
      <c r="CF69" s="921"/>
      <c r="CG69" s="922"/>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16"/>
      <c r="EA69" s="245"/>
    </row>
    <row r="70" spans="1:131" s="246" customFormat="1" ht="26.25" customHeight="1" x14ac:dyDescent="0.15">
      <c r="A70" s="260">
        <v>3</v>
      </c>
      <c r="B70" s="768" t="s">
        <v>596</v>
      </c>
      <c r="C70" s="769"/>
      <c r="D70" s="769"/>
      <c r="E70" s="769"/>
      <c r="F70" s="769"/>
      <c r="G70" s="769"/>
      <c r="H70" s="769"/>
      <c r="I70" s="769"/>
      <c r="J70" s="769"/>
      <c r="K70" s="769"/>
      <c r="L70" s="769"/>
      <c r="M70" s="769"/>
      <c r="N70" s="769"/>
      <c r="O70" s="769"/>
      <c r="P70" s="770"/>
      <c r="Q70" s="927">
        <v>1256</v>
      </c>
      <c r="R70" s="928"/>
      <c r="S70" s="928"/>
      <c r="T70" s="928"/>
      <c r="U70" s="887"/>
      <c r="V70" s="929">
        <v>1255</v>
      </c>
      <c r="W70" s="928"/>
      <c r="X70" s="928"/>
      <c r="Y70" s="928"/>
      <c r="Z70" s="887"/>
      <c r="AA70" s="929">
        <v>1</v>
      </c>
      <c r="AB70" s="928"/>
      <c r="AC70" s="928"/>
      <c r="AD70" s="928"/>
      <c r="AE70" s="887"/>
      <c r="AF70" s="929">
        <v>2</v>
      </c>
      <c r="AG70" s="928"/>
      <c r="AH70" s="928"/>
      <c r="AI70" s="928"/>
      <c r="AJ70" s="887"/>
      <c r="AK70" s="929">
        <v>938</v>
      </c>
      <c r="AL70" s="928"/>
      <c r="AM70" s="928"/>
      <c r="AN70" s="928"/>
      <c r="AO70" s="887"/>
      <c r="AP70" s="929">
        <v>130</v>
      </c>
      <c r="AQ70" s="928"/>
      <c r="AR70" s="928"/>
      <c r="AS70" s="928"/>
      <c r="AT70" s="887"/>
      <c r="AU70" s="929">
        <v>105</v>
      </c>
      <c r="AV70" s="928"/>
      <c r="AW70" s="928"/>
      <c r="AX70" s="928"/>
      <c r="AY70" s="887"/>
      <c r="AZ70" s="933"/>
      <c r="BA70" s="934"/>
      <c r="BB70" s="934"/>
      <c r="BC70" s="934"/>
      <c r="BD70" s="935"/>
      <c r="BE70" s="264"/>
      <c r="BF70" s="264"/>
      <c r="BG70" s="264"/>
      <c r="BH70" s="264"/>
      <c r="BI70" s="264"/>
      <c r="BJ70" s="264"/>
      <c r="BK70" s="264"/>
      <c r="BL70" s="264"/>
      <c r="BM70" s="264"/>
      <c r="BN70" s="264"/>
      <c r="BO70" s="264"/>
      <c r="BP70" s="264"/>
      <c r="BQ70" s="261">
        <v>64</v>
      </c>
      <c r="BR70" s="266"/>
      <c r="BS70" s="920"/>
      <c r="BT70" s="921"/>
      <c r="BU70" s="921"/>
      <c r="BV70" s="921"/>
      <c r="BW70" s="921"/>
      <c r="BX70" s="921"/>
      <c r="BY70" s="921"/>
      <c r="BZ70" s="921"/>
      <c r="CA70" s="921"/>
      <c r="CB70" s="921"/>
      <c r="CC70" s="921"/>
      <c r="CD70" s="921"/>
      <c r="CE70" s="921"/>
      <c r="CF70" s="921"/>
      <c r="CG70" s="922"/>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16"/>
      <c r="EA70" s="245"/>
    </row>
    <row r="71" spans="1:131" s="246" customFormat="1" ht="26.25" customHeight="1" x14ac:dyDescent="0.15">
      <c r="A71" s="260">
        <v>4</v>
      </c>
      <c r="B71" s="768" t="s">
        <v>597</v>
      </c>
      <c r="C71" s="769"/>
      <c r="D71" s="769"/>
      <c r="E71" s="769"/>
      <c r="F71" s="769"/>
      <c r="G71" s="769"/>
      <c r="H71" s="769"/>
      <c r="I71" s="769"/>
      <c r="J71" s="769"/>
      <c r="K71" s="769"/>
      <c r="L71" s="769"/>
      <c r="M71" s="769"/>
      <c r="N71" s="769"/>
      <c r="O71" s="769"/>
      <c r="P71" s="770"/>
      <c r="Q71" s="930">
        <v>62</v>
      </c>
      <c r="R71" s="888"/>
      <c r="S71" s="888"/>
      <c r="T71" s="888"/>
      <c r="U71" s="888"/>
      <c r="V71" s="888">
        <v>58</v>
      </c>
      <c r="W71" s="888"/>
      <c r="X71" s="888"/>
      <c r="Y71" s="888"/>
      <c r="Z71" s="888"/>
      <c r="AA71" s="888">
        <v>4</v>
      </c>
      <c r="AB71" s="888"/>
      <c r="AC71" s="888"/>
      <c r="AD71" s="888"/>
      <c r="AE71" s="888"/>
      <c r="AF71" s="888">
        <v>4</v>
      </c>
      <c r="AG71" s="888"/>
      <c r="AH71" s="888"/>
      <c r="AI71" s="888"/>
      <c r="AJ71" s="888"/>
      <c r="AK71" s="888" t="s">
        <v>606</v>
      </c>
      <c r="AL71" s="888"/>
      <c r="AM71" s="888"/>
      <c r="AN71" s="888"/>
      <c r="AO71" s="888"/>
      <c r="AP71" s="888" t="s">
        <v>591</v>
      </c>
      <c r="AQ71" s="888"/>
      <c r="AR71" s="888"/>
      <c r="AS71" s="888"/>
      <c r="AT71" s="888"/>
      <c r="AU71" s="888" t="s">
        <v>591</v>
      </c>
      <c r="AV71" s="888"/>
      <c r="AW71" s="888"/>
      <c r="AX71" s="888"/>
      <c r="AY71" s="888"/>
      <c r="AZ71" s="931"/>
      <c r="BA71" s="931"/>
      <c r="BB71" s="931"/>
      <c r="BC71" s="931"/>
      <c r="BD71" s="932"/>
      <c r="BE71" s="264"/>
      <c r="BF71" s="264"/>
      <c r="BG71" s="264"/>
      <c r="BH71" s="264"/>
      <c r="BI71" s="264"/>
      <c r="BJ71" s="264"/>
      <c r="BK71" s="264"/>
      <c r="BL71" s="264"/>
      <c r="BM71" s="264"/>
      <c r="BN71" s="264"/>
      <c r="BO71" s="264"/>
      <c r="BP71" s="264"/>
      <c r="BQ71" s="261">
        <v>65</v>
      </c>
      <c r="BR71" s="266"/>
      <c r="BS71" s="920"/>
      <c r="BT71" s="921"/>
      <c r="BU71" s="921"/>
      <c r="BV71" s="921"/>
      <c r="BW71" s="921"/>
      <c r="BX71" s="921"/>
      <c r="BY71" s="921"/>
      <c r="BZ71" s="921"/>
      <c r="CA71" s="921"/>
      <c r="CB71" s="921"/>
      <c r="CC71" s="921"/>
      <c r="CD71" s="921"/>
      <c r="CE71" s="921"/>
      <c r="CF71" s="921"/>
      <c r="CG71" s="922"/>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16"/>
      <c r="EA71" s="245"/>
    </row>
    <row r="72" spans="1:131" s="246" customFormat="1" ht="26.25" customHeight="1" x14ac:dyDescent="0.15">
      <c r="A72" s="260">
        <v>5</v>
      </c>
      <c r="B72" s="768" t="s">
        <v>598</v>
      </c>
      <c r="C72" s="769"/>
      <c r="D72" s="769"/>
      <c r="E72" s="769"/>
      <c r="F72" s="769"/>
      <c r="G72" s="769"/>
      <c r="H72" s="769"/>
      <c r="I72" s="769"/>
      <c r="J72" s="769"/>
      <c r="K72" s="769"/>
      <c r="L72" s="769"/>
      <c r="M72" s="769"/>
      <c r="N72" s="769"/>
      <c r="O72" s="769"/>
      <c r="P72" s="770"/>
      <c r="Q72" s="930">
        <v>40</v>
      </c>
      <c r="R72" s="888"/>
      <c r="S72" s="888"/>
      <c r="T72" s="888"/>
      <c r="U72" s="888"/>
      <c r="V72" s="888">
        <v>38</v>
      </c>
      <c r="W72" s="888"/>
      <c r="X72" s="888"/>
      <c r="Y72" s="888"/>
      <c r="Z72" s="888"/>
      <c r="AA72" s="888">
        <v>2</v>
      </c>
      <c r="AB72" s="888"/>
      <c r="AC72" s="888"/>
      <c r="AD72" s="888"/>
      <c r="AE72" s="888"/>
      <c r="AF72" s="888">
        <v>2</v>
      </c>
      <c r="AG72" s="888"/>
      <c r="AH72" s="888"/>
      <c r="AI72" s="888"/>
      <c r="AJ72" s="888"/>
      <c r="AK72" s="888" t="s">
        <v>605</v>
      </c>
      <c r="AL72" s="888"/>
      <c r="AM72" s="888"/>
      <c r="AN72" s="888"/>
      <c r="AO72" s="888"/>
      <c r="AP72" s="888" t="s">
        <v>591</v>
      </c>
      <c r="AQ72" s="888"/>
      <c r="AR72" s="888"/>
      <c r="AS72" s="888"/>
      <c r="AT72" s="888"/>
      <c r="AU72" s="888" t="s">
        <v>591</v>
      </c>
      <c r="AV72" s="888"/>
      <c r="AW72" s="888"/>
      <c r="AX72" s="888"/>
      <c r="AY72" s="888"/>
      <c r="AZ72" s="931"/>
      <c r="BA72" s="931"/>
      <c r="BB72" s="931"/>
      <c r="BC72" s="931"/>
      <c r="BD72" s="932"/>
      <c r="BE72" s="264"/>
      <c r="BF72" s="264"/>
      <c r="BG72" s="264"/>
      <c r="BH72" s="264"/>
      <c r="BI72" s="264"/>
      <c r="BJ72" s="264"/>
      <c r="BK72" s="264"/>
      <c r="BL72" s="264"/>
      <c r="BM72" s="264"/>
      <c r="BN72" s="264"/>
      <c r="BO72" s="264"/>
      <c r="BP72" s="264"/>
      <c r="BQ72" s="261">
        <v>66</v>
      </c>
      <c r="BR72" s="266"/>
      <c r="BS72" s="920"/>
      <c r="BT72" s="921"/>
      <c r="BU72" s="921"/>
      <c r="BV72" s="921"/>
      <c r="BW72" s="921"/>
      <c r="BX72" s="921"/>
      <c r="BY72" s="921"/>
      <c r="BZ72" s="921"/>
      <c r="CA72" s="921"/>
      <c r="CB72" s="921"/>
      <c r="CC72" s="921"/>
      <c r="CD72" s="921"/>
      <c r="CE72" s="921"/>
      <c r="CF72" s="921"/>
      <c r="CG72" s="922"/>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16"/>
      <c r="EA72" s="245"/>
    </row>
    <row r="73" spans="1:131" s="246" customFormat="1" ht="26.25" customHeight="1" x14ac:dyDescent="0.15">
      <c r="A73" s="260">
        <v>6</v>
      </c>
      <c r="B73" s="768"/>
      <c r="C73" s="769"/>
      <c r="D73" s="769"/>
      <c r="E73" s="769"/>
      <c r="F73" s="769"/>
      <c r="G73" s="769"/>
      <c r="H73" s="769"/>
      <c r="I73" s="769"/>
      <c r="J73" s="769"/>
      <c r="K73" s="769"/>
      <c r="L73" s="769"/>
      <c r="M73" s="769"/>
      <c r="N73" s="769"/>
      <c r="O73" s="769"/>
      <c r="P73" s="770"/>
      <c r="Q73" s="930"/>
      <c r="R73" s="888"/>
      <c r="S73" s="888"/>
      <c r="T73" s="888"/>
      <c r="U73" s="888"/>
      <c r="V73" s="888"/>
      <c r="W73" s="888"/>
      <c r="X73" s="888"/>
      <c r="Y73" s="888"/>
      <c r="Z73" s="888"/>
      <c r="AA73" s="888"/>
      <c r="AB73" s="888"/>
      <c r="AC73" s="888"/>
      <c r="AD73" s="888"/>
      <c r="AE73" s="888"/>
      <c r="AF73" s="888"/>
      <c r="AG73" s="888"/>
      <c r="AH73" s="888"/>
      <c r="AI73" s="888"/>
      <c r="AJ73" s="888"/>
      <c r="AK73" s="888"/>
      <c r="AL73" s="888"/>
      <c r="AM73" s="888"/>
      <c r="AN73" s="888"/>
      <c r="AO73" s="888"/>
      <c r="AP73" s="888"/>
      <c r="AQ73" s="888"/>
      <c r="AR73" s="888"/>
      <c r="AS73" s="888"/>
      <c r="AT73" s="888"/>
      <c r="AU73" s="888"/>
      <c r="AV73" s="888"/>
      <c r="AW73" s="888"/>
      <c r="AX73" s="888"/>
      <c r="AY73" s="888"/>
      <c r="AZ73" s="931"/>
      <c r="BA73" s="931"/>
      <c r="BB73" s="931"/>
      <c r="BC73" s="931"/>
      <c r="BD73" s="932"/>
      <c r="BE73" s="264"/>
      <c r="BF73" s="264"/>
      <c r="BG73" s="264"/>
      <c r="BH73" s="264"/>
      <c r="BI73" s="264"/>
      <c r="BJ73" s="264"/>
      <c r="BK73" s="264"/>
      <c r="BL73" s="264"/>
      <c r="BM73" s="264"/>
      <c r="BN73" s="264"/>
      <c r="BO73" s="264"/>
      <c r="BP73" s="264"/>
      <c r="BQ73" s="261">
        <v>67</v>
      </c>
      <c r="BR73" s="266"/>
      <c r="BS73" s="920"/>
      <c r="BT73" s="921"/>
      <c r="BU73" s="921"/>
      <c r="BV73" s="921"/>
      <c r="BW73" s="921"/>
      <c r="BX73" s="921"/>
      <c r="BY73" s="921"/>
      <c r="BZ73" s="921"/>
      <c r="CA73" s="921"/>
      <c r="CB73" s="921"/>
      <c r="CC73" s="921"/>
      <c r="CD73" s="921"/>
      <c r="CE73" s="921"/>
      <c r="CF73" s="921"/>
      <c r="CG73" s="922"/>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16"/>
      <c r="EA73" s="245"/>
    </row>
    <row r="74" spans="1:131" s="246" customFormat="1" ht="26.25" customHeight="1" x14ac:dyDescent="0.15">
      <c r="A74" s="260">
        <v>7</v>
      </c>
      <c r="B74" s="768"/>
      <c r="C74" s="769"/>
      <c r="D74" s="769"/>
      <c r="E74" s="769"/>
      <c r="F74" s="769"/>
      <c r="G74" s="769"/>
      <c r="H74" s="769"/>
      <c r="I74" s="769"/>
      <c r="J74" s="769"/>
      <c r="K74" s="769"/>
      <c r="L74" s="769"/>
      <c r="M74" s="769"/>
      <c r="N74" s="769"/>
      <c r="O74" s="769"/>
      <c r="P74" s="770"/>
      <c r="Q74" s="930"/>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931"/>
      <c r="BA74" s="931"/>
      <c r="BB74" s="931"/>
      <c r="BC74" s="931"/>
      <c r="BD74" s="932"/>
      <c r="BE74" s="264"/>
      <c r="BF74" s="264"/>
      <c r="BG74" s="264"/>
      <c r="BH74" s="264"/>
      <c r="BI74" s="264"/>
      <c r="BJ74" s="264"/>
      <c r="BK74" s="264"/>
      <c r="BL74" s="264"/>
      <c r="BM74" s="264"/>
      <c r="BN74" s="264"/>
      <c r="BO74" s="264"/>
      <c r="BP74" s="264"/>
      <c r="BQ74" s="261">
        <v>68</v>
      </c>
      <c r="BR74" s="266"/>
      <c r="BS74" s="920"/>
      <c r="BT74" s="921"/>
      <c r="BU74" s="921"/>
      <c r="BV74" s="921"/>
      <c r="BW74" s="921"/>
      <c r="BX74" s="921"/>
      <c r="BY74" s="921"/>
      <c r="BZ74" s="921"/>
      <c r="CA74" s="921"/>
      <c r="CB74" s="921"/>
      <c r="CC74" s="921"/>
      <c r="CD74" s="921"/>
      <c r="CE74" s="921"/>
      <c r="CF74" s="921"/>
      <c r="CG74" s="922"/>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16"/>
      <c r="EA74" s="245"/>
    </row>
    <row r="75" spans="1:131" s="246" customFormat="1" ht="26.25" customHeight="1" x14ac:dyDescent="0.15">
      <c r="A75" s="260">
        <v>8</v>
      </c>
      <c r="B75" s="768"/>
      <c r="C75" s="769"/>
      <c r="D75" s="769"/>
      <c r="E75" s="769"/>
      <c r="F75" s="769"/>
      <c r="G75" s="769"/>
      <c r="H75" s="769"/>
      <c r="I75" s="769"/>
      <c r="J75" s="769"/>
      <c r="K75" s="769"/>
      <c r="L75" s="769"/>
      <c r="M75" s="769"/>
      <c r="N75" s="769"/>
      <c r="O75" s="769"/>
      <c r="P75" s="770"/>
      <c r="Q75" s="927"/>
      <c r="R75" s="928"/>
      <c r="S75" s="928"/>
      <c r="T75" s="928"/>
      <c r="U75" s="887"/>
      <c r="V75" s="929"/>
      <c r="W75" s="928"/>
      <c r="X75" s="928"/>
      <c r="Y75" s="928"/>
      <c r="Z75" s="887"/>
      <c r="AA75" s="929"/>
      <c r="AB75" s="928"/>
      <c r="AC75" s="928"/>
      <c r="AD75" s="928"/>
      <c r="AE75" s="887"/>
      <c r="AF75" s="929"/>
      <c r="AG75" s="928"/>
      <c r="AH75" s="928"/>
      <c r="AI75" s="928"/>
      <c r="AJ75" s="887"/>
      <c r="AK75" s="929"/>
      <c r="AL75" s="928"/>
      <c r="AM75" s="928"/>
      <c r="AN75" s="928"/>
      <c r="AO75" s="887"/>
      <c r="AP75" s="929"/>
      <c r="AQ75" s="928"/>
      <c r="AR75" s="928"/>
      <c r="AS75" s="928"/>
      <c r="AT75" s="887"/>
      <c r="AU75" s="929"/>
      <c r="AV75" s="928"/>
      <c r="AW75" s="928"/>
      <c r="AX75" s="928"/>
      <c r="AY75" s="887"/>
      <c r="AZ75" s="931"/>
      <c r="BA75" s="931"/>
      <c r="BB75" s="931"/>
      <c r="BC75" s="931"/>
      <c r="BD75" s="932"/>
      <c r="BE75" s="264"/>
      <c r="BF75" s="264"/>
      <c r="BG75" s="264"/>
      <c r="BH75" s="264"/>
      <c r="BI75" s="264"/>
      <c r="BJ75" s="264"/>
      <c r="BK75" s="264"/>
      <c r="BL75" s="264"/>
      <c r="BM75" s="264"/>
      <c r="BN75" s="264"/>
      <c r="BO75" s="264"/>
      <c r="BP75" s="264"/>
      <c r="BQ75" s="261">
        <v>69</v>
      </c>
      <c r="BR75" s="266"/>
      <c r="BS75" s="920"/>
      <c r="BT75" s="921"/>
      <c r="BU75" s="921"/>
      <c r="BV75" s="921"/>
      <c r="BW75" s="921"/>
      <c r="BX75" s="921"/>
      <c r="BY75" s="921"/>
      <c r="BZ75" s="921"/>
      <c r="CA75" s="921"/>
      <c r="CB75" s="921"/>
      <c r="CC75" s="921"/>
      <c r="CD75" s="921"/>
      <c r="CE75" s="921"/>
      <c r="CF75" s="921"/>
      <c r="CG75" s="922"/>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16"/>
      <c r="EA75" s="245"/>
    </row>
    <row r="76" spans="1:131" s="246" customFormat="1" ht="26.25" customHeight="1" x14ac:dyDescent="0.15">
      <c r="A76" s="260">
        <v>9</v>
      </c>
      <c r="B76" s="768"/>
      <c r="C76" s="769"/>
      <c r="D76" s="769"/>
      <c r="E76" s="769"/>
      <c r="F76" s="769"/>
      <c r="G76" s="769"/>
      <c r="H76" s="769"/>
      <c r="I76" s="769"/>
      <c r="J76" s="769"/>
      <c r="K76" s="769"/>
      <c r="L76" s="769"/>
      <c r="M76" s="769"/>
      <c r="N76" s="769"/>
      <c r="O76" s="769"/>
      <c r="P76" s="770"/>
      <c r="Q76" s="927"/>
      <c r="R76" s="928"/>
      <c r="S76" s="928"/>
      <c r="T76" s="928"/>
      <c r="U76" s="887"/>
      <c r="V76" s="929"/>
      <c r="W76" s="928"/>
      <c r="X76" s="928"/>
      <c r="Y76" s="928"/>
      <c r="Z76" s="887"/>
      <c r="AA76" s="929"/>
      <c r="AB76" s="928"/>
      <c r="AC76" s="928"/>
      <c r="AD76" s="928"/>
      <c r="AE76" s="887"/>
      <c r="AF76" s="929"/>
      <c r="AG76" s="928"/>
      <c r="AH76" s="928"/>
      <c r="AI76" s="928"/>
      <c r="AJ76" s="887"/>
      <c r="AK76" s="929"/>
      <c r="AL76" s="928"/>
      <c r="AM76" s="928"/>
      <c r="AN76" s="928"/>
      <c r="AO76" s="887"/>
      <c r="AP76" s="929"/>
      <c r="AQ76" s="928"/>
      <c r="AR76" s="928"/>
      <c r="AS76" s="928"/>
      <c r="AT76" s="887"/>
      <c r="AU76" s="929"/>
      <c r="AV76" s="928"/>
      <c r="AW76" s="928"/>
      <c r="AX76" s="928"/>
      <c r="AY76" s="887"/>
      <c r="AZ76" s="931"/>
      <c r="BA76" s="931"/>
      <c r="BB76" s="931"/>
      <c r="BC76" s="931"/>
      <c r="BD76" s="932"/>
      <c r="BE76" s="264"/>
      <c r="BF76" s="264"/>
      <c r="BG76" s="264"/>
      <c r="BH76" s="264"/>
      <c r="BI76" s="264"/>
      <c r="BJ76" s="264"/>
      <c r="BK76" s="264"/>
      <c r="BL76" s="264"/>
      <c r="BM76" s="264"/>
      <c r="BN76" s="264"/>
      <c r="BO76" s="264"/>
      <c r="BP76" s="264"/>
      <c r="BQ76" s="261">
        <v>70</v>
      </c>
      <c r="BR76" s="266"/>
      <c r="BS76" s="920"/>
      <c r="BT76" s="921"/>
      <c r="BU76" s="921"/>
      <c r="BV76" s="921"/>
      <c r="BW76" s="921"/>
      <c r="BX76" s="921"/>
      <c r="BY76" s="921"/>
      <c r="BZ76" s="921"/>
      <c r="CA76" s="921"/>
      <c r="CB76" s="921"/>
      <c r="CC76" s="921"/>
      <c r="CD76" s="921"/>
      <c r="CE76" s="921"/>
      <c r="CF76" s="921"/>
      <c r="CG76" s="922"/>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16"/>
      <c r="EA76" s="245"/>
    </row>
    <row r="77" spans="1:131" s="246" customFormat="1" ht="26.25" customHeight="1" x14ac:dyDescent="0.15">
      <c r="A77" s="260">
        <v>10</v>
      </c>
      <c r="B77" s="768"/>
      <c r="C77" s="769"/>
      <c r="D77" s="769"/>
      <c r="E77" s="769"/>
      <c r="F77" s="769"/>
      <c r="G77" s="769"/>
      <c r="H77" s="769"/>
      <c r="I77" s="769"/>
      <c r="J77" s="769"/>
      <c r="K77" s="769"/>
      <c r="L77" s="769"/>
      <c r="M77" s="769"/>
      <c r="N77" s="769"/>
      <c r="O77" s="769"/>
      <c r="P77" s="770"/>
      <c r="Q77" s="927"/>
      <c r="R77" s="928"/>
      <c r="S77" s="928"/>
      <c r="T77" s="928"/>
      <c r="U77" s="887"/>
      <c r="V77" s="929"/>
      <c r="W77" s="928"/>
      <c r="X77" s="928"/>
      <c r="Y77" s="928"/>
      <c r="Z77" s="887"/>
      <c r="AA77" s="929"/>
      <c r="AB77" s="928"/>
      <c r="AC77" s="928"/>
      <c r="AD77" s="928"/>
      <c r="AE77" s="887"/>
      <c r="AF77" s="929"/>
      <c r="AG77" s="928"/>
      <c r="AH77" s="928"/>
      <c r="AI77" s="928"/>
      <c r="AJ77" s="887"/>
      <c r="AK77" s="929"/>
      <c r="AL77" s="928"/>
      <c r="AM77" s="928"/>
      <c r="AN77" s="928"/>
      <c r="AO77" s="887"/>
      <c r="AP77" s="929"/>
      <c r="AQ77" s="928"/>
      <c r="AR77" s="928"/>
      <c r="AS77" s="928"/>
      <c r="AT77" s="887"/>
      <c r="AU77" s="929"/>
      <c r="AV77" s="928"/>
      <c r="AW77" s="928"/>
      <c r="AX77" s="928"/>
      <c r="AY77" s="887"/>
      <c r="AZ77" s="931"/>
      <c r="BA77" s="931"/>
      <c r="BB77" s="931"/>
      <c r="BC77" s="931"/>
      <c r="BD77" s="932"/>
      <c r="BE77" s="264"/>
      <c r="BF77" s="264"/>
      <c r="BG77" s="264"/>
      <c r="BH77" s="264"/>
      <c r="BI77" s="264"/>
      <c r="BJ77" s="264"/>
      <c r="BK77" s="264"/>
      <c r="BL77" s="264"/>
      <c r="BM77" s="264"/>
      <c r="BN77" s="264"/>
      <c r="BO77" s="264"/>
      <c r="BP77" s="264"/>
      <c r="BQ77" s="261">
        <v>71</v>
      </c>
      <c r="BR77" s="266"/>
      <c r="BS77" s="920"/>
      <c r="BT77" s="921"/>
      <c r="BU77" s="921"/>
      <c r="BV77" s="921"/>
      <c r="BW77" s="921"/>
      <c r="BX77" s="921"/>
      <c r="BY77" s="921"/>
      <c r="BZ77" s="921"/>
      <c r="CA77" s="921"/>
      <c r="CB77" s="921"/>
      <c r="CC77" s="921"/>
      <c r="CD77" s="921"/>
      <c r="CE77" s="921"/>
      <c r="CF77" s="921"/>
      <c r="CG77" s="922"/>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16"/>
      <c r="EA77" s="245"/>
    </row>
    <row r="78" spans="1:131" s="246" customFormat="1" ht="26.25" customHeight="1" x14ac:dyDescent="0.15">
      <c r="A78" s="260">
        <v>11</v>
      </c>
      <c r="B78" s="768"/>
      <c r="C78" s="769"/>
      <c r="D78" s="769"/>
      <c r="E78" s="769"/>
      <c r="F78" s="769"/>
      <c r="G78" s="769"/>
      <c r="H78" s="769"/>
      <c r="I78" s="769"/>
      <c r="J78" s="769"/>
      <c r="K78" s="769"/>
      <c r="L78" s="769"/>
      <c r="M78" s="769"/>
      <c r="N78" s="769"/>
      <c r="O78" s="769"/>
      <c r="P78" s="770"/>
      <c r="Q78" s="930"/>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931"/>
      <c r="BA78" s="931"/>
      <c r="BB78" s="931"/>
      <c r="BC78" s="931"/>
      <c r="BD78" s="932"/>
      <c r="BE78" s="264"/>
      <c r="BF78" s="264"/>
      <c r="BG78" s="264"/>
      <c r="BH78" s="264"/>
      <c r="BI78" s="264"/>
      <c r="BJ78" s="267"/>
      <c r="BK78" s="267"/>
      <c r="BL78" s="267"/>
      <c r="BM78" s="267"/>
      <c r="BN78" s="267"/>
      <c r="BO78" s="264"/>
      <c r="BP78" s="264"/>
      <c r="BQ78" s="261">
        <v>72</v>
      </c>
      <c r="BR78" s="266"/>
      <c r="BS78" s="920"/>
      <c r="BT78" s="921"/>
      <c r="BU78" s="921"/>
      <c r="BV78" s="921"/>
      <c r="BW78" s="921"/>
      <c r="BX78" s="921"/>
      <c r="BY78" s="921"/>
      <c r="BZ78" s="921"/>
      <c r="CA78" s="921"/>
      <c r="CB78" s="921"/>
      <c r="CC78" s="921"/>
      <c r="CD78" s="921"/>
      <c r="CE78" s="921"/>
      <c r="CF78" s="921"/>
      <c r="CG78" s="922"/>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16"/>
      <c r="EA78" s="245"/>
    </row>
    <row r="79" spans="1:131" s="246" customFormat="1" ht="26.25" customHeight="1" x14ac:dyDescent="0.15">
      <c r="A79" s="260">
        <v>12</v>
      </c>
      <c r="B79" s="768"/>
      <c r="C79" s="769"/>
      <c r="D79" s="769"/>
      <c r="E79" s="769"/>
      <c r="F79" s="769"/>
      <c r="G79" s="769"/>
      <c r="H79" s="769"/>
      <c r="I79" s="769"/>
      <c r="J79" s="769"/>
      <c r="K79" s="769"/>
      <c r="L79" s="769"/>
      <c r="M79" s="769"/>
      <c r="N79" s="769"/>
      <c r="O79" s="769"/>
      <c r="P79" s="770"/>
      <c r="Q79" s="930"/>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931"/>
      <c r="BA79" s="931"/>
      <c r="BB79" s="931"/>
      <c r="BC79" s="931"/>
      <c r="BD79" s="932"/>
      <c r="BE79" s="264"/>
      <c r="BF79" s="264"/>
      <c r="BG79" s="264"/>
      <c r="BH79" s="264"/>
      <c r="BI79" s="264"/>
      <c r="BJ79" s="267"/>
      <c r="BK79" s="267"/>
      <c r="BL79" s="267"/>
      <c r="BM79" s="267"/>
      <c r="BN79" s="267"/>
      <c r="BO79" s="264"/>
      <c r="BP79" s="264"/>
      <c r="BQ79" s="261">
        <v>73</v>
      </c>
      <c r="BR79" s="266"/>
      <c r="BS79" s="920"/>
      <c r="BT79" s="921"/>
      <c r="BU79" s="921"/>
      <c r="BV79" s="921"/>
      <c r="BW79" s="921"/>
      <c r="BX79" s="921"/>
      <c r="BY79" s="921"/>
      <c r="BZ79" s="921"/>
      <c r="CA79" s="921"/>
      <c r="CB79" s="921"/>
      <c r="CC79" s="921"/>
      <c r="CD79" s="921"/>
      <c r="CE79" s="921"/>
      <c r="CF79" s="921"/>
      <c r="CG79" s="922"/>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16"/>
      <c r="EA79" s="245"/>
    </row>
    <row r="80" spans="1:131" s="246" customFormat="1" ht="26.25" customHeight="1" x14ac:dyDescent="0.15">
      <c r="A80" s="260">
        <v>13</v>
      </c>
      <c r="B80" s="768"/>
      <c r="C80" s="769"/>
      <c r="D80" s="769"/>
      <c r="E80" s="769"/>
      <c r="F80" s="769"/>
      <c r="G80" s="769"/>
      <c r="H80" s="769"/>
      <c r="I80" s="769"/>
      <c r="J80" s="769"/>
      <c r="K80" s="769"/>
      <c r="L80" s="769"/>
      <c r="M80" s="769"/>
      <c r="N80" s="769"/>
      <c r="O80" s="769"/>
      <c r="P80" s="770"/>
      <c r="Q80" s="930"/>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1"/>
      <c r="BA80" s="931"/>
      <c r="BB80" s="931"/>
      <c r="BC80" s="931"/>
      <c r="BD80" s="932"/>
      <c r="BE80" s="264"/>
      <c r="BF80" s="264"/>
      <c r="BG80" s="264"/>
      <c r="BH80" s="264"/>
      <c r="BI80" s="264"/>
      <c r="BJ80" s="264"/>
      <c r="BK80" s="264"/>
      <c r="BL80" s="264"/>
      <c r="BM80" s="264"/>
      <c r="BN80" s="264"/>
      <c r="BO80" s="264"/>
      <c r="BP80" s="264"/>
      <c r="BQ80" s="261">
        <v>74</v>
      </c>
      <c r="BR80" s="266"/>
      <c r="BS80" s="920"/>
      <c r="BT80" s="921"/>
      <c r="BU80" s="921"/>
      <c r="BV80" s="921"/>
      <c r="BW80" s="921"/>
      <c r="BX80" s="921"/>
      <c r="BY80" s="921"/>
      <c r="BZ80" s="921"/>
      <c r="CA80" s="921"/>
      <c r="CB80" s="921"/>
      <c r="CC80" s="921"/>
      <c r="CD80" s="921"/>
      <c r="CE80" s="921"/>
      <c r="CF80" s="921"/>
      <c r="CG80" s="922"/>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16"/>
      <c r="EA80" s="245"/>
    </row>
    <row r="81" spans="1:131" s="246" customFormat="1" ht="26.25" customHeight="1" x14ac:dyDescent="0.15">
      <c r="A81" s="260">
        <v>14</v>
      </c>
      <c r="B81" s="768"/>
      <c r="C81" s="769"/>
      <c r="D81" s="769"/>
      <c r="E81" s="769"/>
      <c r="F81" s="769"/>
      <c r="G81" s="769"/>
      <c r="H81" s="769"/>
      <c r="I81" s="769"/>
      <c r="J81" s="769"/>
      <c r="K81" s="769"/>
      <c r="L81" s="769"/>
      <c r="M81" s="769"/>
      <c r="N81" s="769"/>
      <c r="O81" s="769"/>
      <c r="P81" s="770"/>
      <c r="Q81" s="930"/>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1"/>
      <c r="BA81" s="931"/>
      <c r="BB81" s="931"/>
      <c r="BC81" s="931"/>
      <c r="BD81" s="932"/>
      <c r="BE81" s="264"/>
      <c r="BF81" s="264"/>
      <c r="BG81" s="264"/>
      <c r="BH81" s="264"/>
      <c r="BI81" s="264"/>
      <c r="BJ81" s="264"/>
      <c r="BK81" s="264"/>
      <c r="BL81" s="264"/>
      <c r="BM81" s="264"/>
      <c r="BN81" s="264"/>
      <c r="BO81" s="264"/>
      <c r="BP81" s="264"/>
      <c r="BQ81" s="261">
        <v>75</v>
      </c>
      <c r="BR81" s="266"/>
      <c r="BS81" s="920"/>
      <c r="BT81" s="921"/>
      <c r="BU81" s="921"/>
      <c r="BV81" s="921"/>
      <c r="BW81" s="921"/>
      <c r="BX81" s="921"/>
      <c r="BY81" s="921"/>
      <c r="BZ81" s="921"/>
      <c r="CA81" s="921"/>
      <c r="CB81" s="921"/>
      <c r="CC81" s="921"/>
      <c r="CD81" s="921"/>
      <c r="CE81" s="921"/>
      <c r="CF81" s="921"/>
      <c r="CG81" s="922"/>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16"/>
      <c r="EA81" s="245"/>
    </row>
    <row r="82" spans="1:131" s="246" customFormat="1" ht="26.25" customHeight="1" x14ac:dyDescent="0.15">
      <c r="A82" s="260">
        <v>15</v>
      </c>
      <c r="B82" s="768"/>
      <c r="C82" s="769"/>
      <c r="D82" s="769"/>
      <c r="E82" s="769"/>
      <c r="F82" s="769"/>
      <c r="G82" s="769"/>
      <c r="H82" s="769"/>
      <c r="I82" s="769"/>
      <c r="J82" s="769"/>
      <c r="K82" s="769"/>
      <c r="L82" s="769"/>
      <c r="M82" s="769"/>
      <c r="N82" s="769"/>
      <c r="O82" s="769"/>
      <c r="P82" s="770"/>
      <c r="Q82" s="930"/>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1"/>
      <c r="BA82" s="931"/>
      <c r="BB82" s="931"/>
      <c r="BC82" s="931"/>
      <c r="BD82" s="932"/>
      <c r="BE82" s="264"/>
      <c r="BF82" s="264"/>
      <c r="BG82" s="264"/>
      <c r="BH82" s="264"/>
      <c r="BI82" s="264"/>
      <c r="BJ82" s="264"/>
      <c r="BK82" s="264"/>
      <c r="BL82" s="264"/>
      <c r="BM82" s="264"/>
      <c r="BN82" s="264"/>
      <c r="BO82" s="264"/>
      <c r="BP82" s="264"/>
      <c r="BQ82" s="261">
        <v>76</v>
      </c>
      <c r="BR82" s="266"/>
      <c r="BS82" s="920"/>
      <c r="BT82" s="921"/>
      <c r="BU82" s="921"/>
      <c r="BV82" s="921"/>
      <c r="BW82" s="921"/>
      <c r="BX82" s="921"/>
      <c r="BY82" s="921"/>
      <c r="BZ82" s="921"/>
      <c r="CA82" s="921"/>
      <c r="CB82" s="921"/>
      <c r="CC82" s="921"/>
      <c r="CD82" s="921"/>
      <c r="CE82" s="921"/>
      <c r="CF82" s="921"/>
      <c r="CG82" s="922"/>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16"/>
      <c r="EA82" s="245"/>
    </row>
    <row r="83" spans="1:131" s="246" customFormat="1" ht="26.25" customHeight="1" x14ac:dyDescent="0.15">
      <c r="A83" s="260">
        <v>16</v>
      </c>
      <c r="B83" s="768"/>
      <c r="C83" s="769"/>
      <c r="D83" s="769"/>
      <c r="E83" s="769"/>
      <c r="F83" s="769"/>
      <c r="G83" s="769"/>
      <c r="H83" s="769"/>
      <c r="I83" s="769"/>
      <c r="J83" s="769"/>
      <c r="K83" s="769"/>
      <c r="L83" s="769"/>
      <c r="M83" s="769"/>
      <c r="N83" s="769"/>
      <c r="O83" s="769"/>
      <c r="P83" s="770"/>
      <c r="Q83" s="930"/>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1"/>
      <c r="BA83" s="931"/>
      <c r="BB83" s="931"/>
      <c r="BC83" s="931"/>
      <c r="BD83" s="932"/>
      <c r="BE83" s="264"/>
      <c r="BF83" s="264"/>
      <c r="BG83" s="264"/>
      <c r="BH83" s="264"/>
      <c r="BI83" s="264"/>
      <c r="BJ83" s="264"/>
      <c r="BK83" s="264"/>
      <c r="BL83" s="264"/>
      <c r="BM83" s="264"/>
      <c r="BN83" s="264"/>
      <c r="BO83" s="264"/>
      <c r="BP83" s="264"/>
      <c r="BQ83" s="261">
        <v>77</v>
      </c>
      <c r="BR83" s="266"/>
      <c r="BS83" s="920"/>
      <c r="BT83" s="921"/>
      <c r="BU83" s="921"/>
      <c r="BV83" s="921"/>
      <c r="BW83" s="921"/>
      <c r="BX83" s="921"/>
      <c r="BY83" s="921"/>
      <c r="BZ83" s="921"/>
      <c r="CA83" s="921"/>
      <c r="CB83" s="921"/>
      <c r="CC83" s="921"/>
      <c r="CD83" s="921"/>
      <c r="CE83" s="921"/>
      <c r="CF83" s="921"/>
      <c r="CG83" s="922"/>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16"/>
      <c r="EA83" s="245"/>
    </row>
    <row r="84" spans="1:131" s="246" customFormat="1" ht="26.25" customHeight="1" x14ac:dyDescent="0.15">
      <c r="A84" s="260">
        <v>17</v>
      </c>
      <c r="B84" s="768"/>
      <c r="C84" s="769"/>
      <c r="D84" s="769"/>
      <c r="E84" s="769"/>
      <c r="F84" s="769"/>
      <c r="G84" s="769"/>
      <c r="H84" s="769"/>
      <c r="I84" s="769"/>
      <c r="J84" s="769"/>
      <c r="K84" s="769"/>
      <c r="L84" s="769"/>
      <c r="M84" s="769"/>
      <c r="N84" s="769"/>
      <c r="O84" s="769"/>
      <c r="P84" s="770"/>
      <c r="Q84" s="930"/>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1"/>
      <c r="BA84" s="931"/>
      <c r="BB84" s="931"/>
      <c r="BC84" s="931"/>
      <c r="BD84" s="932"/>
      <c r="BE84" s="264"/>
      <c r="BF84" s="264"/>
      <c r="BG84" s="264"/>
      <c r="BH84" s="264"/>
      <c r="BI84" s="264"/>
      <c r="BJ84" s="264"/>
      <c r="BK84" s="264"/>
      <c r="BL84" s="264"/>
      <c r="BM84" s="264"/>
      <c r="BN84" s="264"/>
      <c r="BO84" s="264"/>
      <c r="BP84" s="264"/>
      <c r="BQ84" s="261">
        <v>78</v>
      </c>
      <c r="BR84" s="266"/>
      <c r="BS84" s="920"/>
      <c r="BT84" s="921"/>
      <c r="BU84" s="921"/>
      <c r="BV84" s="921"/>
      <c r="BW84" s="921"/>
      <c r="BX84" s="921"/>
      <c r="BY84" s="921"/>
      <c r="BZ84" s="921"/>
      <c r="CA84" s="921"/>
      <c r="CB84" s="921"/>
      <c r="CC84" s="921"/>
      <c r="CD84" s="921"/>
      <c r="CE84" s="921"/>
      <c r="CF84" s="921"/>
      <c r="CG84" s="922"/>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16"/>
      <c r="EA84" s="245"/>
    </row>
    <row r="85" spans="1:131" s="246" customFormat="1" ht="26.25" customHeight="1" x14ac:dyDescent="0.15">
      <c r="A85" s="260">
        <v>18</v>
      </c>
      <c r="B85" s="768"/>
      <c r="C85" s="769"/>
      <c r="D85" s="769"/>
      <c r="E85" s="769"/>
      <c r="F85" s="769"/>
      <c r="G85" s="769"/>
      <c r="H85" s="769"/>
      <c r="I85" s="769"/>
      <c r="J85" s="769"/>
      <c r="K85" s="769"/>
      <c r="L85" s="769"/>
      <c r="M85" s="769"/>
      <c r="N85" s="769"/>
      <c r="O85" s="769"/>
      <c r="P85" s="770"/>
      <c r="Q85" s="930"/>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1"/>
      <c r="BA85" s="931"/>
      <c r="BB85" s="931"/>
      <c r="BC85" s="931"/>
      <c r="BD85" s="932"/>
      <c r="BE85" s="264"/>
      <c r="BF85" s="264"/>
      <c r="BG85" s="264"/>
      <c r="BH85" s="264"/>
      <c r="BI85" s="264"/>
      <c r="BJ85" s="264"/>
      <c r="BK85" s="264"/>
      <c r="BL85" s="264"/>
      <c r="BM85" s="264"/>
      <c r="BN85" s="264"/>
      <c r="BO85" s="264"/>
      <c r="BP85" s="264"/>
      <c r="BQ85" s="261">
        <v>79</v>
      </c>
      <c r="BR85" s="266"/>
      <c r="BS85" s="920"/>
      <c r="BT85" s="921"/>
      <c r="BU85" s="921"/>
      <c r="BV85" s="921"/>
      <c r="BW85" s="921"/>
      <c r="BX85" s="921"/>
      <c r="BY85" s="921"/>
      <c r="BZ85" s="921"/>
      <c r="CA85" s="921"/>
      <c r="CB85" s="921"/>
      <c r="CC85" s="921"/>
      <c r="CD85" s="921"/>
      <c r="CE85" s="921"/>
      <c r="CF85" s="921"/>
      <c r="CG85" s="922"/>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16"/>
      <c r="EA85" s="245"/>
    </row>
    <row r="86" spans="1:131" s="246" customFormat="1" ht="26.25" customHeight="1" x14ac:dyDescent="0.15">
      <c r="A86" s="260">
        <v>19</v>
      </c>
      <c r="B86" s="768"/>
      <c r="C86" s="769"/>
      <c r="D86" s="769"/>
      <c r="E86" s="769"/>
      <c r="F86" s="769"/>
      <c r="G86" s="769"/>
      <c r="H86" s="769"/>
      <c r="I86" s="769"/>
      <c r="J86" s="769"/>
      <c r="K86" s="769"/>
      <c r="L86" s="769"/>
      <c r="M86" s="769"/>
      <c r="N86" s="769"/>
      <c r="O86" s="769"/>
      <c r="P86" s="770"/>
      <c r="Q86" s="930"/>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1"/>
      <c r="BA86" s="931"/>
      <c r="BB86" s="931"/>
      <c r="BC86" s="931"/>
      <c r="BD86" s="932"/>
      <c r="BE86" s="264"/>
      <c r="BF86" s="264"/>
      <c r="BG86" s="264"/>
      <c r="BH86" s="264"/>
      <c r="BI86" s="264"/>
      <c r="BJ86" s="264"/>
      <c r="BK86" s="264"/>
      <c r="BL86" s="264"/>
      <c r="BM86" s="264"/>
      <c r="BN86" s="264"/>
      <c r="BO86" s="264"/>
      <c r="BP86" s="264"/>
      <c r="BQ86" s="261">
        <v>80</v>
      </c>
      <c r="BR86" s="266"/>
      <c r="BS86" s="920"/>
      <c r="BT86" s="921"/>
      <c r="BU86" s="921"/>
      <c r="BV86" s="921"/>
      <c r="BW86" s="921"/>
      <c r="BX86" s="921"/>
      <c r="BY86" s="921"/>
      <c r="BZ86" s="921"/>
      <c r="CA86" s="921"/>
      <c r="CB86" s="921"/>
      <c r="CC86" s="921"/>
      <c r="CD86" s="921"/>
      <c r="CE86" s="921"/>
      <c r="CF86" s="921"/>
      <c r="CG86" s="922"/>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16"/>
      <c r="EA86" s="245"/>
    </row>
    <row r="87" spans="1:131" s="246" customFormat="1" ht="26.25" customHeight="1" x14ac:dyDescent="0.15">
      <c r="A87" s="268">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64"/>
      <c r="BF87" s="264"/>
      <c r="BG87" s="264"/>
      <c r="BH87" s="264"/>
      <c r="BI87" s="264"/>
      <c r="BJ87" s="264"/>
      <c r="BK87" s="264"/>
      <c r="BL87" s="264"/>
      <c r="BM87" s="264"/>
      <c r="BN87" s="264"/>
      <c r="BO87" s="264"/>
      <c r="BP87" s="264"/>
      <c r="BQ87" s="261">
        <v>81</v>
      </c>
      <c r="BR87" s="266"/>
      <c r="BS87" s="920"/>
      <c r="BT87" s="921"/>
      <c r="BU87" s="921"/>
      <c r="BV87" s="921"/>
      <c r="BW87" s="921"/>
      <c r="BX87" s="921"/>
      <c r="BY87" s="921"/>
      <c r="BZ87" s="921"/>
      <c r="CA87" s="921"/>
      <c r="CB87" s="921"/>
      <c r="CC87" s="921"/>
      <c r="CD87" s="921"/>
      <c r="CE87" s="921"/>
      <c r="CF87" s="921"/>
      <c r="CG87" s="922"/>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16"/>
      <c r="EA87" s="245"/>
    </row>
    <row r="88" spans="1:131" s="246" customFormat="1" ht="26.25" customHeight="1" thickBot="1" x14ac:dyDescent="0.2">
      <c r="A88" s="263" t="s">
        <v>398</v>
      </c>
      <c r="B88" s="847" t="s">
        <v>423</v>
      </c>
      <c r="C88" s="848"/>
      <c r="D88" s="848"/>
      <c r="E88" s="848"/>
      <c r="F88" s="848"/>
      <c r="G88" s="848"/>
      <c r="H88" s="848"/>
      <c r="I88" s="848"/>
      <c r="J88" s="848"/>
      <c r="K88" s="848"/>
      <c r="L88" s="848"/>
      <c r="M88" s="848"/>
      <c r="N88" s="848"/>
      <c r="O88" s="848"/>
      <c r="P88" s="849"/>
      <c r="Q88" s="895"/>
      <c r="R88" s="896"/>
      <c r="S88" s="896"/>
      <c r="T88" s="896"/>
      <c r="U88" s="896"/>
      <c r="V88" s="896"/>
      <c r="W88" s="896"/>
      <c r="X88" s="896"/>
      <c r="Y88" s="896"/>
      <c r="Z88" s="896"/>
      <c r="AA88" s="896"/>
      <c r="AB88" s="896"/>
      <c r="AC88" s="896"/>
      <c r="AD88" s="896"/>
      <c r="AE88" s="896"/>
      <c r="AF88" s="899"/>
      <c r="AG88" s="899"/>
      <c r="AH88" s="899"/>
      <c r="AI88" s="899"/>
      <c r="AJ88" s="899"/>
      <c r="AK88" s="896"/>
      <c r="AL88" s="896"/>
      <c r="AM88" s="896"/>
      <c r="AN88" s="896"/>
      <c r="AO88" s="896"/>
      <c r="AP88" s="899"/>
      <c r="AQ88" s="899"/>
      <c r="AR88" s="899"/>
      <c r="AS88" s="899"/>
      <c r="AT88" s="899"/>
      <c r="AU88" s="899"/>
      <c r="AV88" s="899"/>
      <c r="AW88" s="899"/>
      <c r="AX88" s="899"/>
      <c r="AY88" s="899"/>
      <c r="AZ88" s="904"/>
      <c r="BA88" s="904"/>
      <c r="BB88" s="904"/>
      <c r="BC88" s="904"/>
      <c r="BD88" s="905"/>
      <c r="BE88" s="264"/>
      <c r="BF88" s="264"/>
      <c r="BG88" s="264"/>
      <c r="BH88" s="264"/>
      <c r="BI88" s="264"/>
      <c r="BJ88" s="264"/>
      <c r="BK88" s="264"/>
      <c r="BL88" s="264"/>
      <c r="BM88" s="264"/>
      <c r="BN88" s="264"/>
      <c r="BO88" s="264"/>
      <c r="BP88" s="264"/>
      <c r="BQ88" s="261">
        <v>82</v>
      </c>
      <c r="BR88" s="266"/>
      <c r="BS88" s="920"/>
      <c r="BT88" s="921"/>
      <c r="BU88" s="921"/>
      <c r="BV88" s="921"/>
      <c r="BW88" s="921"/>
      <c r="BX88" s="921"/>
      <c r="BY88" s="921"/>
      <c r="BZ88" s="921"/>
      <c r="CA88" s="921"/>
      <c r="CB88" s="921"/>
      <c r="CC88" s="921"/>
      <c r="CD88" s="921"/>
      <c r="CE88" s="921"/>
      <c r="CF88" s="921"/>
      <c r="CG88" s="922"/>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1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20"/>
      <c r="BT89" s="921"/>
      <c r="BU89" s="921"/>
      <c r="BV89" s="921"/>
      <c r="BW89" s="921"/>
      <c r="BX89" s="921"/>
      <c r="BY89" s="921"/>
      <c r="BZ89" s="921"/>
      <c r="CA89" s="921"/>
      <c r="CB89" s="921"/>
      <c r="CC89" s="921"/>
      <c r="CD89" s="921"/>
      <c r="CE89" s="921"/>
      <c r="CF89" s="921"/>
      <c r="CG89" s="922"/>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1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20"/>
      <c r="BT90" s="921"/>
      <c r="BU90" s="921"/>
      <c r="BV90" s="921"/>
      <c r="BW90" s="921"/>
      <c r="BX90" s="921"/>
      <c r="BY90" s="921"/>
      <c r="BZ90" s="921"/>
      <c r="CA90" s="921"/>
      <c r="CB90" s="921"/>
      <c r="CC90" s="921"/>
      <c r="CD90" s="921"/>
      <c r="CE90" s="921"/>
      <c r="CF90" s="921"/>
      <c r="CG90" s="922"/>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1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20"/>
      <c r="BT91" s="921"/>
      <c r="BU91" s="921"/>
      <c r="BV91" s="921"/>
      <c r="BW91" s="921"/>
      <c r="BX91" s="921"/>
      <c r="BY91" s="921"/>
      <c r="BZ91" s="921"/>
      <c r="CA91" s="921"/>
      <c r="CB91" s="921"/>
      <c r="CC91" s="921"/>
      <c r="CD91" s="921"/>
      <c r="CE91" s="921"/>
      <c r="CF91" s="921"/>
      <c r="CG91" s="922"/>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1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20"/>
      <c r="BT92" s="921"/>
      <c r="BU92" s="921"/>
      <c r="BV92" s="921"/>
      <c r="BW92" s="921"/>
      <c r="BX92" s="921"/>
      <c r="BY92" s="921"/>
      <c r="BZ92" s="921"/>
      <c r="CA92" s="921"/>
      <c r="CB92" s="921"/>
      <c r="CC92" s="921"/>
      <c r="CD92" s="921"/>
      <c r="CE92" s="921"/>
      <c r="CF92" s="921"/>
      <c r="CG92" s="922"/>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1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20"/>
      <c r="BT93" s="921"/>
      <c r="BU93" s="921"/>
      <c r="BV93" s="921"/>
      <c r="BW93" s="921"/>
      <c r="BX93" s="921"/>
      <c r="BY93" s="921"/>
      <c r="BZ93" s="921"/>
      <c r="CA93" s="921"/>
      <c r="CB93" s="921"/>
      <c r="CC93" s="921"/>
      <c r="CD93" s="921"/>
      <c r="CE93" s="921"/>
      <c r="CF93" s="921"/>
      <c r="CG93" s="922"/>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1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20"/>
      <c r="BT94" s="921"/>
      <c r="BU94" s="921"/>
      <c r="BV94" s="921"/>
      <c r="BW94" s="921"/>
      <c r="BX94" s="921"/>
      <c r="BY94" s="921"/>
      <c r="BZ94" s="921"/>
      <c r="CA94" s="921"/>
      <c r="CB94" s="921"/>
      <c r="CC94" s="921"/>
      <c r="CD94" s="921"/>
      <c r="CE94" s="921"/>
      <c r="CF94" s="921"/>
      <c r="CG94" s="922"/>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1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20"/>
      <c r="BT95" s="921"/>
      <c r="BU95" s="921"/>
      <c r="BV95" s="921"/>
      <c r="BW95" s="921"/>
      <c r="BX95" s="921"/>
      <c r="BY95" s="921"/>
      <c r="BZ95" s="921"/>
      <c r="CA95" s="921"/>
      <c r="CB95" s="921"/>
      <c r="CC95" s="921"/>
      <c r="CD95" s="921"/>
      <c r="CE95" s="921"/>
      <c r="CF95" s="921"/>
      <c r="CG95" s="922"/>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1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20"/>
      <c r="BT96" s="921"/>
      <c r="BU96" s="921"/>
      <c r="BV96" s="921"/>
      <c r="BW96" s="921"/>
      <c r="BX96" s="921"/>
      <c r="BY96" s="921"/>
      <c r="BZ96" s="921"/>
      <c r="CA96" s="921"/>
      <c r="CB96" s="921"/>
      <c r="CC96" s="921"/>
      <c r="CD96" s="921"/>
      <c r="CE96" s="921"/>
      <c r="CF96" s="921"/>
      <c r="CG96" s="922"/>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1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20"/>
      <c r="BT97" s="921"/>
      <c r="BU97" s="921"/>
      <c r="BV97" s="921"/>
      <c r="BW97" s="921"/>
      <c r="BX97" s="921"/>
      <c r="BY97" s="921"/>
      <c r="BZ97" s="921"/>
      <c r="CA97" s="921"/>
      <c r="CB97" s="921"/>
      <c r="CC97" s="921"/>
      <c r="CD97" s="921"/>
      <c r="CE97" s="921"/>
      <c r="CF97" s="921"/>
      <c r="CG97" s="922"/>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1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20"/>
      <c r="BT98" s="921"/>
      <c r="BU98" s="921"/>
      <c r="BV98" s="921"/>
      <c r="BW98" s="921"/>
      <c r="BX98" s="921"/>
      <c r="BY98" s="921"/>
      <c r="BZ98" s="921"/>
      <c r="CA98" s="921"/>
      <c r="CB98" s="921"/>
      <c r="CC98" s="921"/>
      <c r="CD98" s="921"/>
      <c r="CE98" s="921"/>
      <c r="CF98" s="921"/>
      <c r="CG98" s="922"/>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1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20"/>
      <c r="BT99" s="921"/>
      <c r="BU99" s="921"/>
      <c r="BV99" s="921"/>
      <c r="BW99" s="921"/>
      <c r="BX99" s="921"/>
      <c r="BY99" s="921"/>
      <c r="BZ99" s="921"/>
      <c r="CA99" s="921"/>
      <c r="CB99" s="921"/>
      <c r="CC99" s="921"/>
      <c r="CD99" s="921"/>
      <c r="CE99" s="921"/>
      <c r="CF99" s="921"/>
      <c r="CG99" s="922"/>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1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20"/>
      <c r="BT100" s="921"/>
      <c r="BU100" s="921"/>
      <c r="BV100" s="921"/>
      <c r="BW100" s="921"/>
      <c r="BX100" s="921"/>
      <c r="BY100" s="921"/>
      <c r="BZ100" s="921"/>
      <c r="CA100" s="921"/>
      <c r="CB100" s="921"/>
      <c r="CC100" s="921"/>
      <c r="CD100" s="921"/>
      <c r="CE100" s="921"/>
      <c r="CF100" s="921"/>
      <c r="CG100" s="922"/>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1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20"/>
      <c r="BT101" s="921"/>
      <c r="BU101" s="921"/>
      <c r="BV101" s="921"/>
      <c r="BW101" s="921"/>
      <c r="BX101" s="921"/>
      <c r="BY101" s="921"/>
      <c r="BZ101" s="921"/>
      <c r="CA101" s="921"/>
      <c r="CB101" s="921"/>
      <c r="CC101" s="921"/>
      <c r="CD101" s="921"/>
      <c r="CE101" s="921"/>
      <c r="CF101" s="921"/>
      <c r="CG101" s="922"/>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1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398</v>
      </c>
      <c r="BR102" s="847" t="s">
        <v>424</v>
      </c>
      <c r="BS102" s="848"/>
      <c r="BT102" s="848"/>
      <c r="BU102" s="848"/>
      <c r="BV102" s="848"/>
      <c r="BW102" s="848"/>
      <c r="BX102" s="848"/>
      <c r="BY102" s="848"/>
      <c r="BZ102" s="848"/>
      <c r="CA102" s="848"/>
      <c r="CB102" s="848"/>
      <c r="CC102" s="848"/>
      <c r="CD102" s="848"/>
      <c r="CE102" s="848"/>
      <c r="CF102" s="848"/>
      <c r="CG102" s="849"/>
      <c r="CH102" s="943"/>
      <c r="CI102" s="944"/>
      <c r="CJ102" s="944"/>
      <c r="CK102" s="944"/>
      <c r="CL102" s="945"/>
      <c r="CM102" s="943"/>
      <c r="CN102" s="944"/>
      <c r="CO102" s="944"/>
      <c r="CP102" s="944"/>
      <c r="CQ102" s="945"/>
      <c r="CR102" s="946"/>
      <c r="CS102" s="907"/>
      <c r="CT102" s="907"/>
      <c r="CU102" s="907"/>
      <c r="CV102" s="947"/>
      <c r="CW102" s="946"/>
      <c r="CX102" s="907"/>
      <c r="CY102" s="907"/>
      <c r="CZ102" s="907"/>
      <c r="DA102" s="947"/>
      <c r="DB102" s="946"/>
      <c r="DC102" s="907"/>
      <c r="DD102" s="907"/>
      <c r="DE102" s="907"/>
      <c r="DF102" s="947"/>
      <c r="DG102" s="946"/>
      <c r="DH102" s="907"/>
      <c r="DI102" s="907"/>
      <c r="DJ102" s="907"/>
      <c r="DK102" s="947"/>
      <c r="DL102" s="946"/>
      <c r="DM102" s="907"/>
      <c r="DN102" s="907"/>
      <c r="DO102" s="907"/>
      <c r="DP102" s="947"/>
      <c r="DQ102" s="946"/>
      <c r="DR102" s="907"/>
      <c r="DS102" s="907"/>
      <c r="DT102" s="907"/>
      <c r="DU102" s="947"/>
      <c r="DV102" s="970"/>
      <c r="DW102" s="971"/>
      <c r="DX102" s="971"/>
      <c r="DY102" s="971"/>
      <c r="DZ102" s="97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73" t="s">
        <v>425</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74" t="s">
        <v>426</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75" t="s">
        <v>429</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430</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5" customFormat="1" ht="26.25" customHeight="1" x14ac:dyDescent="0.15">
      <c r="A109" s="96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48" t="s">
        <v>432</v>
      </c>
      <c r="AB109" s="949"/>
      <c r="AC109" s="949"/>
      <c r="AD109" s="949"/>
      <c r="AE109" s="950"/>
      <c r="AF109" s="948" t="s">
        <v>315</v>
      </c>
      <c r="AG109" s="949"/>
      <c r="AH109" s="949"/>
      <c r="AI109" s="949"/>
      <c r="AJ109" s="950"/>
      <c r="AK109" s="948" t="s">
        <v>314</v>
      </c>
      <c r="AL109" s="949"/>
      <c r="AM109" s="949"/>
      <c r="AN109" s="949"/>
      <c r="AO109" s="950"/>
      <c r="AP109" s="948" t="s">
        <v>433</v>
      </c>
      <c r="AQ109" s="949"/>
      <c r="AR109" s="949"/>
      <c r="AS109" s="949"/>
      <c r="AT109" s="951"/>
      <c r="AU109" s="96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48" t="s">
        <v>432</v>
      </c>
      <c r="BR109" s="949"/>
      <c r="BS109" s="949"/>
      <c r="BT109" s="949"/>
      <c r="BU109" s="950"/>
      <c r="BV109" s="948" t="s">
        <v>315</v>
      </c>
      <c r="BW109" s="949"/>
      <c r="BX109" s="949"/>
      <c r="BY109" s="949"/>
      <c r="BZ109" s="950"/>
      <c r="CA109" s="948" t="s">
        <v>314</v>
      </c>
      <c r="CB109" s="949"/>
      <c r="CC109" s="949"/>
      <c r="CD109" s="949"/>
      <c r="CE109" s="950"/>
      <c r="CF109" s="969" t="s">
        <v>433</v>
      </c>
      <c r="CG109" s="969"/>
      <c r="CH109" s="969"/>
      <c r="CI109" s="969"/>
      <c r="CJ109" s="969"/>
      <c r="CK109" s="948"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48" t="s">
        <v>432</v>
      </c>
      <c r="DH109" s="949"/>
      <c r="DI109" s="949"/>
      <c r="DJ109" s="949"/>
      <c r="DK109" s="950"/>
      <c r="DL109" s="948" t="s">
        <v>315</v>
      </c>
      <c r="DM109" s="949"/>
      <c r="DN109" s="949"/>
      <c r="DO109" s="949"/>
      <c r="DP109" s="950"/>
      <c r="DQ109" s="948" t="s">
        <v>314</v>
      </c>
      <c r="DR109" s="949"/>
      <c r="DS109" s="949"/>
      <c r="DT109" s="949"/>
      <c r="DU109" s="950"/>
      <c r="DV109" s="948" t="s">
        <v>433</v>
      </c>
      <c r="DW109" s="949"/>
      <c r="DX109" s="949"/>
      <c r="DY109" s="949"/>
      <c r="DZ109" s="951"/>
    </row>
    <row r="110" spans="1:131" s="245" customFormat="1" ht="26.25" customHeight="1" x14ac:dyDescent="0.15">
      <c r="A110" s="952" t="s">
        <v>435</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55">
        <v>1058294</v>
      </c>
      <c r="AB110" s="956"/>
      <c r="AC110" s="956"/>
      <c r="AD110" s="956"/>
      <c r="AE110" s="957"/>
      <c r="AF110" s="958">
        <v>1320102</v>
      </c>
      <c r="AG110" s="956"/>
      <c r="AH110" s="956"/>
      <c r="AI110" s="956"/>
      <c r="AJ110" s="957"/>
      <c r="AK110" s="958">
        <v>1327876</v>
      </c>
      <c r="AL110" s="956"/>
      <c r="AM110" s="956"/>
      <c r="AN110" s="956"/>
      <c r="AO110" s="957"/>
      <c r="AP110" s="959">
        <v>36</v>
      </c>
      <c r="AQ110" s="960"/>
      <c r="AR110" s="960"/>
      <c r="AS110" s="960"/>
      <c r="AT110" s="961"/>
      <c r="AU110" s="962" t="s">
        <v>73</v>
      </c>
      <c r="AV110" s="963"/>
      <c r="AW110" s="963"/>
      <c r="AX110" s="963"/>
      <c r="AY110" s="963"/>
      <c r="AZ110" s="1004" t="s">
        <v>436</v>
      </c>
      <c r="BA110" s="953"/>
      <c r="BB110" s="953"/>
      <c r="BC110" s="953"/>
      <c r="BD110" s="953"/>
      <c r="BE110" s="953"/>
      <c r="BF110" s="953"/>
      <c r="BG110" s="953"/>
      <c r="BH110" s="953"/>
      <c r="BI110" s="953"/>
      <c r="BJ110" s="953"/>
      <c r="BK110" s="953"/>
      <c r="BL110" s="953"/>
      <c r="BM110" s="953"/>
      <c r="BN110" s="953"/>
      <c r="BO110" s="953"/>
      <c r="BP110" s="954"/>
      <c r="BQ110" s="990">
        <v>11965171</v>
      </c>
      <c r="BR110" s="991"/>
      <c r="BS110" s="991"/>
      <c r="BT110" s="991"/>
      <c r="BU110" s="991"/>
      <c r="BV110" s="991">
        <v>11544742</v>
      </c>
      <c r="BW110" s="991"/>
      <c r="BX110" s="991"/>
      <c r="BY110" s="991"/>
      <c r="BZ110" s="991"/>
      <c r="CA110" s="991">
        <v>10920473</v>
      </c>
      <c r="CB110" s="991"/>
      <c r="CC110" s="991"/>
      <c r="CD110" s="991"/>
      <c r="CE110" s="991"/>
      <c r="CF110" s="1005">
        <v>295.7</v>
      </c>
      <c r="CG110" s="1006"/>
      <c r="CH110" s="1006"/>
      <c r="CI110" s="1006"/>
      <c r="CJ110" s="1006"/>
      <c r="CK110" s="1007" t="s">
        <v>437</v>
      </c>
      <c r="CL110" s="1008"/>
      <c r="CM110" s="987" t="s">
        <v>438</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t="s">
        <v>439</v>
      </c>
      <c r="DH110" s="991"/>
      <c r="DI110" s="991"/>
      <c r="DJ110" s="991"/>
      <c r="DK110" s="991"/>
      <c r="DL110" s="991" t="s">
        <v>440</v>
      </c>
      <c r="DM110" s="991"/>
      <c r="DN110" s="991"/>
      <c r="DO110" s="991"/>
      <c r="DP110" s="991"/>
      <c r="DQ110" s="991" t="s">
        <v>439</v>
      </c>
      <c r="DR110" s="991"/>
      <c r="DS110" s="991"/>
      <c r="DT110" s="991"/>
      <c r="DU110" s="991"/>
      <c r="DV110" s="992" t="s">
        <v>440</v>
      </c>
      <c r="DW110" s="992"/>
      <c r="DX110" s="992"/>
      <c r="DY110" s="992"/>
      <c r="DZ110" s="993"/>
    </row>
    <row r="111" spans="1:131" s="245" customFormat="1" ht="26.25" customHeight="1" x14ac:dyDescent="0.15">
      <c r="A111" s="994" t="s">
        <v>441</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440</v>
      </c>
      <c r="AB111" s="998"/>
      <c r="AC111" s="998"/>
      <c r="AD111" s="998"/>
      <c r="AE111" s="999"/>
      <c r="AF111" s="1000" t="s">
        <v>130</v>
      </c>
      <c r="AG111" s="998"/>
      <c r="AH111" s="998"/>
      <c r="AI111" s="998"/>
      <c r="AJ111" s="999"/>
      <c r="AK111" s="1000" t="s">
        <v>440</v>
      </c>
      <c r="AL111" s="998"/>
      <c r="AM111" s="998"/>
      <c r="AN111" s="998"/>
      <c r="AO111" s="999"/>
      <c r="AP111" s="1001" t="s">
        <v>439</v>
      </c>
      <c r="AQ111" s="1002"/>
      <c r="AR111" s="1002"/>
      <c r="AS111" s="1002"/>
      <c r="AT111" s="1003"/>
      <c r="AU111" s="964"/>
      <c r="AV111" s="965"/>
      <c r="AW111" s="965"/>
      <c r="AX111" s="965"/>
      <c r="AY111" s="965"/>
      <c r="AZ111" s="1013" t="s">
        <v>442</v>
      </c>
      <c r="BA111" s="1014"/>
      <c r="BB111" s="1014"/>
      <c r="BC111" s="1014"/>
      <c r="BD111" s="1014"/>
      <c r="BE111" s="1014"/>
      <c r="BF111" s="1014"/>
      <c r="BG111" s="1014"/>
      <c r="BH111" s="1014"/>
      <c r="BI111" s="1014"/>
      <c r="BJ111" s="1014"/>
      <c r="BK111" s="1014"/>
      <c r="BL111" s="1014"/>
      <c r="BM111" s="1014"/>
      <c r="BN111" s="1014"/>
      <c r="BO111" s="1014"/>
      <c r="BP111" s="1015"/>
      <c r="BQ111" s="983">
        <v>339696</v>
      </c>
      <c r="BR111" s="984"/>
      <c r="BS111" s="984"/>
      <c r="BT111" s="984"/>
      <c r="BU111" s="984"/>
      <c r="BV111" s="984">
        <v>407769</v>
      </c>
      <c r="BW111" s="984"/>
      <c r="BX111" s="984"/>
      <c r="BY111" s="984"/>
      <c r="BZ111" s="984"/>
      <c r="CA111" s="984">
        <v>294597</v>
      </c>
      <c r="CB111" s="984"/>
      <c r="CC111" s="984"/>
      <c r="CD111" s="984"/>
      <c r="CE111" s="984"/>
      <c r="CF111" s="978">
        <v>8</v>
      </c>
      <c r="CG111" s="979"/>
      <c r="CH111" s="979"/>
      <c r="CI111" s="979"/>
      <c r="CJ111" s="979"/>
      <c r="CK111" s="1009"/>
      <c r="CL111" s="1010"/>
      <c r="CM111" s="980" t="s">
        <v>443</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t="s">
        <v>130</v>
      </c>
      <c r="DH111" s="984"/>
      <c r="DI111" s="984"/>
      <c r="DJ111" s="984"/>
      <c r="DK111" s="984"/>
      <c r="DL111" s="984" t="s">
        <v>130</v>
      </c>
      <c r="DM111" s="984"/>
      <c r="DN111" s="984"/>
      <c r="DO111" s="984"/>
      <c r="DP111" s="984"/>
      <c r="DQ111" s="984" t="s">
        <v>130</v>
      </c>
      <c r="DR111" s="984"/>
      <c r="DS111" s="984"/>
      <c r="DT111" s="984"/>
      <c r="DU111" s="984"/>
      <c r="DV111" s="985" t="s">
        <v>130</v>
      </c>
      <c r="DW111" s="985"/>
      <c r="DX111" s="985"/>
      <c r="DY111" s="985"/>
      <c r="DZ111" s="986"/>
    </row>
    <row r="112" spans="1:131" s="245" customFormat="1" ht="26.25" customHeight="1" x14ac:dyDescent="0.15">
      <c r="A112" s="1016" t="s">
        <v>444</v>
      </c>
      <c r="B112" s="1017"/>
      <c r="C112" s="1014" t="s">
        <v>445</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439</v>
      </c>
      <c r="AB112" s="1023"/>
      <c r="AC112" s="1023"/>
      <c r="AD112" s="1023"/>
      <c r="AE112" s="1024"/>
      <c r="AF112" s="1025" t="s">
        <v>439</v>
      </c>
      <c r="AG112" s="1023"/>
      <c r="AH112" s="1023"/>
      <c r="AI112" s="1023"/>
      <c r="AJ112" s="1024"/>
      <c r="AK112" s="1025" t="s">
        <v>439</v>
      </c>
      <c r="AL112" s="1023"/>
      <c r="AM112" s="1023"/>
      <c r="AN112" s="1023"/>
      <c r="AO112" s="1024"/>
      <c r="AP112" s="1026" t="s">
        <v>130</v>
      </c>
      <c r="AQ112" s="1027"/>
      <c r="AR112" s="1027"/>
      <c r="AS112" s="1027"/>
      <c r="AT112" s="1028"/>
      <c r="AU112" s="964"/>
      <c r="AV112" s="965"/>
      <c r="AW112" s="965"/>
      <c r="AX112" s="965"/>
      <c r="AY112" s="965"/>
      <c r="AZ112" s="1013" t="s">
        <v>446</v>
      </c>
      <c r="BA112" s="1014"/>
      <c r="BB112" s="1014"/>
      <c r="BC112" s="1014"/>
      <c r="BD112" s="1014"/>
      <c r="BE112" s="1014"/>
      <c r="BF112" s="1014"/>
      <c r="BG112" s="1014"/>
      <c r="BH112" s="1014"/>
      <c r="BI112" s="1014"/>
      <c r="BJ112" s="1014"/>
      <c r="BK112" s="1014"/>
      <c r="BL112" s="1014"/>
      <c r="BM112" s="1014"/>
      <c r="BN112" s="1014"/>
      <c r="BO112" s="1014"/>
      <c r="BP112" s="1015"/>
      <c r="BQ112" s="983">
        <v>1697458</v>
      </c>
      <c r="BR112" s="984"/>
      <c r="BS112" s="984"/>
      <c r="BT112" s="984"/>
      <c r="BU112" s="984"/>
      <c r="BV112" s="984">
        <v>1757871</v>
      </c>
      <c r="BW112" s="984"/>
      <c r="BX112" s="984"/>
      <c r="BY112" s="984"/>
      <c r="BZ112" s="984"/>
      <c r="CA112" s="984">
        <v>1635557</v>
      </c>
      <c r="CB112" s="984"/>
      <c r="CC112" s="984"/>
      <c r="CD112" s="984"/>
      <c r="CE112" s="984"/>
      <c r="CF112" s="978">
        <v>44.3</v>
      </c>
      <c r="CG112" s="979"/>
      <c r="CH112" s="979"/>
      <c r="CI112" s="979"/>
      <c r="CJ112" s="979"/>
      <c r="CK112" s="1009"/>
      <c r="CL112" s="1010"/>
      <c r="CM112" s="980" t="s">
        <v>447</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448</v>
      </c>
      <c r="DH112" s="984"/>
      <c r="DI112" s="984"/>
      <c r="DJ112" s="984"/>
      <c r="DK112" s="984"/>
      <c r="DL112" s="984" t="s">
        <v>130</v>
      </c>
      <c r="DM112" s="984"/>
      <c r="DN112" s="984"/>
      <c r="DO112" s="984"/>
      <c r="DP112" s="984"/>
      <c r="DQ112" s="984" t="s">
        <v>448</v>
      </c>
      <c r="DR112" s="984"/>
      <c r="DS112" s="984"/>
      <c r="DT112" s="984"/>
      <c r="DU112" s="984"/>
      <c r="DV112" s="985" t="s">
        <v>130</v>
      </c>
      <c r="DW112" s="985"/>
      <c r="DX112" s="985"/>
      <c r="DY112" s="985"/>
      <c r="DZ112" s="986"/>
    </row>
    <row r="113" spans="1:130" s="245" customFormat="1" ht="26.25" customHeight="1" x14ac:dyDescent="0.15">
      <c r="A113" s="1018"/>
      <c r="B113" s="1019"/>
      <c r="C113" s="1014" t="s">
        <v>449</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184656</v>
      </c>
      <c r="AB113" s="998"/>
      <c r="AC113" s="998"/>
      <c r="AD113" s="998"/>
      <c r="AE113" s="999"/>
      <c r="AF113" s="1000">
        <v>176015</v>
      </c>
      <c r="AG113" s="998"/>
      <c r="AH113" s="998"/>
      <c r="AI113" s="998"/>
      <c r="AJ113" s="999"/>
      <c r="AK113" s="1000">
        <v>169564</v>
      </c>
      <c r="AL113" s="998"/>
      <c r="AM113" s="998"/>
      <c r="AN113" s="998"/>
      <c r="AO113" s="999"/>
      <c r="AP113" s="1001">
        <v>4.5999999999999996</v>
      </c>
      <c r="AQ113" s="1002"/>
      <c r="AR113" s="1002"/>
      <c r="AS113" s="1002"/>
      <c r="AT113" s="1003"/>
      <c r="AU113" s="964"/>
      <c r="AV113" s="965"/>
      <c r="AW113" s="965"/>
      <c r="AX113" s="965"/>
      <c r="AY113" s="965"/>
      <c r="AZ113" s="1013" t="s">
        <v>450</v>
      </c>
      <c r="BA113" s="1014"/>
      <c r="BB113" s="1014"/>
      <c r="BC113" s="1014"/>
      <c r="BD113" s="1014"/>
      <c r="BE113" s="1014"/>
      <c r="BF113" s="1014"/>
      <c r="BG113" s="1014"/>
      <c r="BH113" s="1014"/>
      <c r="BI113" s="1014"/>
      <c r="BJ113" s="1014"/>
      <c r="BK113" s="1014"/>
      <c r="BL113" s="1014"/>
      <c r="BM113" s="1014"/>
      <c r="BN113" s="1014"/>
      <c r="BO113" s="1014"/>
      <c r="BP113" s="1015"/>
      <c r="BQ113" s="983">
        <v>692097</v>
      </c>
      <c r="BR113" s="984"/>
      <c r="BS113" s="984"/>
      <c r="BT113" s="984"/>
      <c r="BU113" s="984"/>
      <c r="BV113" s="984">
        <v>688499</v>
      </c>
      <c r="BW113" s="984"/>
      <c r="BX113" s="984"/>
      <c r="BY113" s="984"/>
      <c r="BZ113" s="984"/>
      <c r="CA113" s="984">
        <v>693571</v>
      </c>
      <c r="CB113" s="984"/>
      <c r="CC113" s="984"/>
      <c r="CD113" s="984"/>
      <c r="CE113" s="984"/>
      <c r="CF113" s="978">
        <v>18.8</v>
      </c>
      <c r="CG113" s="979"/>
      <c r="CH113" s="979"/>
      <c r="CI113" s="979"/>
      <c r="CJ113" s="979"/>
      <c r="CK113" s="1009"/>
      <c r="CL113" s="1010"/>
      <c r="CM113" s="980" t="s">
        <v>451</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130</v>
      </c>
      <c r="DH113" s="1023"/>
      <c r="DI113" s="1023"/>
      <c r="DJ113" s="1023"/>
      <c r="DK113" s="1024"/>
      <c r="DL113" s="1025" t="s">
        <v>452</v>
      </c>
      <c r="DM113" s="1023"/>
      <c r="DN113" s="1023"/>
      <c r="DO113" s="1023"/>
      <c r="DP113" s="1024"/>
      <c r="DQ113" s="1025" t="s">
        <v>440</v>
      </c>
      <c r="DR113" s="1023"/>
      <c r="DS113" s="1023"/>
      <c r="DT113" s="1023"/>
      <c r="DU113" s="1024"/>
      <c r="DV113" s="1026" t="s">
        <v>439</v>
      </c>
      <c r="DW113" s="1027"/>
      <c r="DX113" s="1027"/>
      <c r="DY113" s="1027"/>
      <c r="DZ113" s="1028"/>
    </row>
    <row r="114" spans="1:130" s="245" customFormat="1" ht="26.25" customHeight="1" x14ac:dyDescent="0.15">
      <c r="A114" s="1018"/>
      <c r="B114" s="1019"/>
      <c r="C114" s="1014" t="s">
        <v>453</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v>13108</v>
      </c>
      <c r="AB114" s="1023"/>
      <c r="AC114" s="1023"/>
      <c r="AD114" s="1023"/>
      <c r="AE114" s="1024"/>
      <c r="AF114" s="1025">
        <v>10465</v>
      </c>
      <c r="AG114" s="1023"/>
      <c r="AH114" s="1023"/>
      <c r="AI114" s="1023"/>
      <c r="AJ114" s="1024"/>
      <c r="AK114" s="1025">
        <v>11233</v>
      </c>
      <c r="AL114" s="1023"/>
      <c r="AM114" s="1023"/>
      <c r="AN114" s="1023"/>
      <c r="AO114" s="1024"/>
      <c r="AP114" s="1026">
        <v>0.3</v>
      </c>
      <c r="AQ114" s="1027"/>
      <c r="AR114" s="1027"/>
      <c r="AS114" s="1027"/>
      <c r="AT114" s="1028"/>
      <c r="AU114" s="964"/>
      <c r="AV114" s="965"/>
      <c r="AW114" s="965"/>
      <c r="AX114" s="965"/>
      <c r="AY114" s="965"/>
      <c r="AZ114" s="1013" t="s">
        <v>454</v>
      </c>
      <c r="BA114" s="1014"/>
      <c r="BB114" s="1014"/>
      <c r="BC114" s="1014"/>
      <c r="BD114" s="1014"/>
      <c r="BE114" s="1014"/>
      <c r="BF114" s="1014"/>
      <c r="BG114" s="1014"/>
      <c r="BH114" s="1014"/>
      <c r="BI114" s="1014"/>
      <c r="BJ114" s="1014"/>
      <c r="BK114" s="1014"/>
      <c r="BL114" s="1014"/>
      <c r="BM114" s="1014"/>
      <c r="BN114" s="1014"/>
      <c r="BO114" s="1014"/>
      <c r="BP114" s="1015"/>
      <c r="BQ114" s="983">
        <v>1304407</v>
      </c>
      <c r="BR114" s="984"/>
      <c r="BS114" s="984"/>
      <c r="BT114" s="984"/>
      <c r="BU114" s="984"/>
      <c r="BV114" s="984">
        <v>1296307</v>
      </c>
      <c r="BW114" s="984"/>
      <c r="BX114" s="984"/>
      <c r="BY114" s="984"/>
      <c r="BZ114" s="984"/>
      <c r="CA114" s="984">
        <v>1209068</v>
      </c>
      <c r="CB114" s="984"/>
      <c r="CC114" s="984"/>
      <c r="CD114" s="984"/>
      <c r="CE114" s="984"/>
      <c r="CF114" s="978">
        <v>32.700000000000003</v>
      </c>
      <c r="CG114" s="979"/>
      <c r="CH114" s="979"/>
      <c r="CI114" s="979"/>
      <c r="CJ114" s="979"/>
      <c r="CK114" s="1009"/>
      <c r="CL114" s="1010"/>
      <c r="CM114" s="980" t="s">
        <v>455</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130</v>
      </c>
      <c r="DH114" s="1023"/>
      <c r="DI114" s="1023"/>
      <c r="DJ114" s="1023"/>
      <c r="DK114" s="1024"/>
      <c r="DL114" s="1025" t="s">
        <v>440</v>
      </c>
      <c r="DM114" s="1023"/>
      <c r="DN114" s="1023"/>
      <c r="DO114" s="1023"/>
      <c r="DP114" s="1024"/>
      <c r="DQ114" s="1025" t="s">
        <v>440</v>
      </c>
      <c r="DR114" s="1023"/>
      <c r="DS114" s="1023"/>
      <c r="DT114" s="1023"/>
      <c r="DU114" s="1024"/>
      <c r="DV114" s="1026" t="s">
        <v>130</v>
      </c>
      <c r="DW114" s="1027"/>
      <c r="DX114" s="1027"/>
      <c r="DY114" s="1027"/>
      <c r="DZ114" s="1028"/>
    </row>
    <row r="115" spans="1:130" s="245" customFormat="1" ht="26.25" customHeight="1" x14ac:dyDescent="0.15">
      <c r="A115" s="1018"/>
      <c r="B115" s="1019"/>
      <c r="C115" s="1014" t="s">
        <v>456</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v>132470</v>
      </c>
      <c r="AB115" s="998"/>
      <c r="AC115" s="998"/>
      <c r="AD115" s="998"/>
      <c r="AE115" s="999"/>
      <c r="AF115" s="1000">
        <v>126920</v>
      </c>
      <c r="AG115" s="998"/>
      <c r="AH115" s="998"/>
      <c r="AI115" s="998"/>
      <c r="AJ115" s="999"/>
      <c r="AK115" s="1000">
        <v>138998</v>
      </c>
      <c r="AL115" s="998"/>
      <c r="AM115" s="998"/>
      <c r="AN115" s="998"/>
      <c r="AO115" s="999"/>
      <c r="AP115" s="1001">
        <v>3.8</v>
      </c>
      <c r="AQ115" s="1002"/>
      <c r="AR115" s="1002"/>
      <c r="AS115" s="1002"/>
      <c r="AT115" s="1003"/>
      <c r="AU115" s="964"/>
      <c r="AV115" s="965"/>
      <c r="AW115" s="965"/>
      <c r="AX115" s="965"/>
      <c r="AY115" s="965"/>
      <c r="AZ115" s="1013" t="s">
        <v>457</v>
      </c>
      <c r="BA115" s="1014"/>
      <c r="BB115" s="1014"/>
      <c r="BC115" s="1014"/>
      <c r="BD115" s="1014"/>
      <c r="BE115" s="1014"/>
      <c r="BF115" s="1014"/>
      <c r="BG115" s="1014"/>
      <c r="BH115" s="1014"/>
      <c r="BI115" s="1014"/>
      <c r="BJ115" s="1014"/>
      <c r="BK115" s="1014"/>
      <c r="BL115" s="1014"/>
      <c r="BM115" s="1014"/>
      <c r="BN115" s="1014"/>
      <c r="BO115" s="1014"/>
      <c r="BP115" s="1015"/>
      <c r="BQ115" s="983" t="s">
        <v>439</v>
      </c>
      <c r="BR115" s="984"/>
      <c r="BS115" s="984"/>
      <c r="BT115" s="984"/>
      <c r="BU115" s="984"/>
      <c r="BV115" s="984" t="s">
        <v>440</v>
      </c>
      <c r="BW115" s="984"/>
      <c r="BX115" s="984"/>
      <c r="BY115" s="984"/>
      <c r="BZ115" s="984"/>
      <c r="CA115" s="984" t="s">
        <v>130</v>
      </c>
      <c r="CB115" s="984"/>
      <c r="CC115" s="984"/>
      <c r="CD115" s="984"/>
      <c r="CE115" s="984"/>
      <c r="CF115" s="978" t="s">
        <v>448</v>
      </c>
      <c r="CG115" s="979"/>
      <c r="CH115" s="979"/>
      <c r="CI115" s="979"/>
      <c r="CJ115" s="979"/>
      <c r="CK115" s="1009"/>
      <c r="CL115" s="1010"/>
      <c r="CM115" s="1013" t="s">
        <v>458</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130</v>
      </c>
      <c r="DH115" s="1023"/>
      <c r="DI115" s="1023"/>
      <c r="DJ115" s="1023"/>
      <c r="DK115" s="1024"/>
      <c r="DL115" s="1025" t="s">
        <v>130</v>
      </c>
      <c r="DM115" s="1023"/>
      <c r="DN115" s="1023"/>
      <c r="DO115" s="1023"/>
      <c r="DP115" s="1024"/>
      <c r="DQ115" s="1025" t="s">
        <v>439</v>
      </c>
      <c r="DR115" s="1023"/>
      <c r="DS115" s="1023"/>
      <c r="DT115" s="1023"/>
      <c r="DU115" s="1024"/>
      <c r="DV115" s="1026" t="s">
        <v>440</v>
      </c>
      <c r="DW115" s="1027"/>
      <c r="DX115" s="1027"/>
      <c r="DY115" s="1027"/>
      <c r="DZ115" s="1028"/>
    </row>
    <row r="116" spans="1:130" s="245" customFormat="1" ht="26.25" customHeight="1" x14ac:dyDescent="0.15">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109</v>
      </c>
      <c r="AB116" s="1023"/>
      <c r="AC116" s="1023"/>
      <c r="AD116" s="1023"/>
      <c r="AE116" s="1024"/>
      <c r="AF116" s="1025">
        <v>108</v>
      </c>
      <c r="AG116" s="1023"/>
      <c r="AH116" s="1023"/>
      <c r="AI116" s="1023"/>
      <c r="AJ116" s="1024"/>
      <c r="AK116" s="1025">
        <v>84</v>
      </c>
      <c r="AL116" s="1023"/>
      <c r="AM116" s="1023"/>
      <c r="AN116" s="1023"/>
      <c r="AO116" s="1024"/>
      <c r="AP116" s="1026">
        <v>0</v>
      </c>
      <c r="AQ116" s="1027"/>
      <c r="AR116" s="1027"/>
      <c r="AS116" s="1027"/>
      <c r="AT116" s="1028"/>
      <c r="AU116" s="964"/>
      <c r="AV116" s="965"/>
      <c r="AW116" s="965"/>
      <c r="AX116" s="965"/>
      <c r="AY116" s="965"/>
      <c r="AZ116" s="1031" t="s">
        <v>460</v>
      </c>
      <c r="BA116" s="1032"/>
      <c r="BB116" s="1032"/>
      <c r="BC116" s="1032"/>
      <c r="BD116" s="1032"/>
      <c r="BE116" s="1032"/>
      <c r="BF116" s="1032"/>
      <c r="BG116" s="1032"/>
      <c r="BH116" s="1032"/>
      <c r="BI116" s="1032"/>
      <c r="BJ116" s="1032"/>
      <c r="BK116" s="1032"/>
      <c r="BL116" s="1032"/>
      <c r="BM116" s="1032"/>
      <c r="BN116" s="1032"/>
      <c r="BO116" s="1032"/>
      <c r="BP116" s="1033"/>
      <c r="BQ116" s="983" t="s">
        <v>130</v>
      </c>
      <c r="BR116" s="984"/>
      <c r="BS116" s="984"/>
      <c r="BT116" s="984"/>
      <c r="BU116" s="984"/>
      <c r="BV116" s="984" t="s">
        <v>130</v>
      </c>
      <c r="BW116" s="984"/>
      <c r="BX116" s="984"/>
      <c r="BY116" s="984"/>
      <c r="BZ116" s="984"/>
      <c r="CA116" s="984" t="s">
        <v>440</v>
      </c>
      <c r="CB116" s="984"/>
      <c r="CC116" s="984"/>
      <c r="CD116" s="984"/>
      <c r="CE116" s="984"/>
      <c r="CF116" s="978" t="s">
        <v>130</v>
      </c>
      <c r="CG116" s="979"/>
      <c r="CH116" s="979"/>
      <c r="CI116" s="979"/>
      <c r="CJ116" s="979"/>
      <c r="CK116" s="1009"/>
      <c r="CL116" s="1010"/>
      <c r="CM116" s="980" t="s">
        <v>461</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t="s">
        <v>440</v>
      </c>
      <c r="DH116" s="1023"/>
      <c r="DI116" s="1023"/>
      <c r="DJ116" s="1023"/>
      <c r="DK116" s="1024"/>
      <c r="DL116" s="1025" t="s">
        <v>130</v>
      </c>
      <c r="DM116" s="1023"/>
      <c r="DN116" s="1023"/>
      <c r="DO116" s="1023"/>
      <c r="DP116" s="1024"/>
      <c r="DQ116" s="1025" t="s">
        <v>130</v>
      </c>
      <c r="DR116" s="1023"/>
      <c r="DS116" s="1023"/>
      <c r="DT116" s="1023"/>
      <c r="DU116" s="1024"/>
      <c r="DV116" s="1026" t="s">
        <v>452</v>
      </c>
      <c r="DW116" s="1027"/>
      <c r="DX116" s="1027"/>
      <c r="DY116" s="1027"/>
      <c r="DZ116" s="1028"/>
    </row>
    <row r="117" spans="1:130" s="245" customFormat="1" ht="26.25" customHeight="1" x14ac:dyDescent="0.15">
      <c r="A117" s="968" t="s">
        <v>193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1039" t="s">
        <v>462</v>
      </c>
      <c r="Z117" s="950"/>
      <c r="AA117" s="1040">
        <v>1388637</v>
      </c>
      <c r="AB117" s="1041"/>
      <c r="AC117" s="1041"/>
      <c r="AD117" s="1041"/>
      <c r="AE117" s="1042"/>
      <c r="AF117" s="1043">
        <v>1633610</v>
      </c>
      <c r="AG117" s="1041"/>
      <c r="AH117" s="1041"/>
      <c r="AI117" s="1041"/>
      <c r="AJ117" s="1042"/>
      <c r="AK117" s="1043">
        <v>1647755</v>
      </c>
      <c r="AL117" s="1041"/>
      <c r="AM117" s="1041"/>
      <c r="AN117" s="1041"/>
      <c r="AO117" s="1042"/>
      <c r="AP117" s="1044"/>
      <c r="AQ117" s="1045"/>
      <c r="AR117" s="1045"/>
      <c r="AS117" s="1045"/>
      <c r="AT117" s="1046"/>
      <c r="AU117" s="964"/>
      <c r="AV117" s="965"/>
      <c r="AW117" s="965"/>
      <c r="AX117" s="965"/>
      <c r="AY117" s="965"/>
      <c r="AZ117" s="1031" t="s">
        <v>463</v>
      </c>
      <c r="BA117" s="1032"/>
      <c r="BB117" s="1032"/>
      <c r="BC117" s="1032"/>
      <c r="BD117" s="1032"/>
      <c r="BE117" s="1032"/>
      <c r="BF117" s="1032"/>
      <c r="BG117" s="1032"/>
      <c r="BH117" s="1032"/>
      <c r="BI117" s="1032"/>
      <c r="BJ117" s="1032"/>
      <c r="BK117" s="1032"/>
      <c r="BL117" s="1032"/>
      <c r="BM117" s="1032"/>
      <c r="BN117" s="1032"/>
      <c r="BO117" s="1032"/>
      <c r="BP117" s="1033"/>
      <c r="BQ117" s="983" t="s">
        <v>130</v>
      </c>
      <c r="BR117" s="984"/>
      <c r="BS117" s="984"/>
      <c r="BT117" s="984"/>
      <c r="BU117" s="984"/>
      <c r="BV117" s="984" t="s">
        <v>130</v>
      </c>
      <c r="BW117" s="984"/>
      <c r="BX117" s="984"/>
      <c r="BY117" s="984"/>
      <c r="BZ117" s="984"/>
      <c r="CA117" s="984" t="s">
        <v>440</v>
      </c>
      <c r="CB117" s="984"/>
      <c r="CC117" s="984"/>
      <c r="CD117" s="984"/>
      <c r="CE117" s="984"/>
      <c r="CF117" s="978" t="s">
        <v>464</v>
      </c>
      <c r="CG117" s="979"/>
      <c r="CH117" s="979"/>
      <c r="CI117" s="979"/>
      <c r="CJ117" s="979"/>
      <c r="CK117" s="1009"/>
      <c r="CL117" s="1010"/>
      <c r="CM117" s="980" t="s">
        <v>465</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130</v>
      </c>
      <c r="DH117" s="1023"/>
      <c r="DI117" s="1023"/>
      <c r="DJ117" s="1023"/>
      <c r="DK117" s="1024"/>
      <c r="DL117" s="1025" t="s">
        <v>130</v>
      </c>
      <c r="DM117" s="1023"/>
      <c r="DN117" s="1023"/>
      <c r="DO117" s="1023"/>
      <c r="DP117" s="1024"/>
      <c r="DQ117" s="1025" t="s">
        <v>130</v>
      </c>
      <c r="DR117" s="1023"/>
      <c r="DS117" s="1023"/>
      <c r="DT117" s="1023"/>
      <c r="DU117" s="1024"/>
      <c r="DV117" s="1026" t="s">
        <v>440</v>
      </c>
      <c r="DW117" s="1027"/>
      <c r="DX117" s="1027"/>
      <c r="DY117" s="1027"/>
      <c r="DZ117" s="1028"/>
    </row>
    <row r="118" spans="1:130" s="245" customFormat="1" ht="26.25" customHeight="1" x14ac:dyDescent="0.15">
      <c r="A118" s="96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48" t="s">
        <v>432</v>
      </c>
      <c r="AB118" s="949"/>
      <c r="AC118" s="949"/>
      <c r="AD118" s="949"/>
      <c r="AE118" s="950"/>
      <c r="AF118" s="948" t="s">
        <v>315</v>
      </c>
      <c r="AG118" s="949"/>
      <c r="AH118" s="949"/>
      <c r="AI118" s="949"/>
      <c r="AJ118" s="950"/>
      <c r="AK118" s="948" t="s">
        <v>314</v>
      </c>
      <c r="AL118" s="949"/>
      <c r="AM118" s="949"/>
      <c r="AN118" s="949"/>
      <c r="AO118" s="950"/>
      <c r="AP118" s="1035" t="s">
        <v>433</v>
      </c>
      <c r="AQ118" s="1036"/>
      <c r="AR118" s="1036"/>
      <c r="AS118" s="1036"/>
      <c r="AT118" s="1037"/>
      <c r="AU118" s="964"/>
      <c r="AV118" s="965"/>
      <c r="AW118" s="965"/>
      <c r="AX118" s="965"/>
      <c r="AY118" s="965"/>
      <c r="AZ118" s="1038" t="s">
        <v>466</v>
      </c>
      <c r="BA118" s="1029"/>
      <c r="BB118" s="1029"/>
      <c r="BC118" s="1029"/>
      <c r="BD118" s="1029"/>
      <c r="BE118" s="1029"/>
      <c r="BF118" s="1029"/>
      <c r="BG118" s="1029"/>
      <c r="BH118" s="1029"/>
      <c r="BI118" s="1029"/>
      <c r="BJ118" s="1029"/>
      <c r="BK118" s="1029"/>
      <c r="BL118" s="1029"/>
      <c r="BM118" s="1029"/>
      <c r="BN118" s="1029"/>
      <c r="BO118" s="1029"/>
      <c r="BP118" s="1030"/>
      <c r="BQ118" s="1061" t="s">
        <v>464</v>
      </c>
      <c r="BR118" s="1062"/>
      <c r="BS118" s="1062"/>
      <c r="BT118" s="1062"/>
      <c r="BU118" s="1062"/>
      <c r="BV118" s="1062" t="s">
        <v>440</v>
      </c>
      <c r="BW118" s="1062"/>
      <c r="BX118" s="1062"/>
      <c r="BY118" s="1062"/>
      <c r="BZ118" s="1062"/>
      <c r="CA118" s="1062" t="s">
        <v>464</v>
      </c>
      <c r="CB118" s="1062"/>
      <c r="CC118" s="1062"/>
      <c r="CD118" s="1062"/>
      <c r="CE118" s="1062"/>
      <c r="CF118" s="978" t="s">
        <v>130</v>
      </c>
      <c r="CG118" s="979"/>
      <c r="CH118" s="979"/>
      <c r="CI118" s="979"/>
      <c r="CJ118" s="979"/>
      <c r="CK118" s="1009"/>
      <c r="CL118" s="1010"/>
      <c r="CM118" s="980" t="s">
        <v>467</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130</v>
      </c>
      <c r="DH118" s="1023"/>
      <c r="DI118" s="1023"/>
      <c r="DJ118" s="1023"/>
      <c r="DK118" s="1024"/>
      <c r="DL118" s="1025" t="s">
        <v>440</v>
      </c>
      <c r="DM118" s="1023"/>
      <c r="DN118" s="1023"/>
      <c r="DO118" s="1023"/>
      <c r="DP118" s="1024"/>
      <c r="DQ118" s="1025" t="s">
        <v>440</v>
      </c>
      <c r="DR118" s="1023"/>
      <c r="DS118" s="1023"/>
      <c r="DT118" s="1023"/>
      <c r="DU118" s="1024"/>
      <c r="DV118" s="1026" t="s">
        <v>440</v>
      </c>
      <c r="DW118" s="1027"/>
      <c r="DX118" s="1027"/>
      <c r="DY118" s="1027"/>
      <c r="DZ118" s="1028"/>
    </row>
    <row r="119" spans="1:130" s="245" customFormat="1" ht="26.25" customHeight="1" x14ac:dyDescent="0.15">
      <c r="A119" s="1122" t="s">
        <v>437</v>
      </c>
      <c r="B119" s="1008"/>
      <c r="C119" s="987" t="s">
        <v>438</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5" t="s">
        <v>130</v>
      </c>
      <c r="AB119" s="956"/>
      <c r="AC119" s="956"/>
      <c r="AD119" s="956"/>
      <c r="AE119" s="957"/>
      <c r="AF119" s="958" t="s">
        <v>440</v>
      </c>
      <c r="AG119" s="956"/>
      <c r="AH119" s="956"/>
      <c r="AI119" s="956"/>
      <c r="AJ119" s="957"/>
      <c r="AK119" s="958" t="s">
        <v>440</v>
      </c>
      <c r="AL119" s="956"/>
      <c r="AM119" s="956"/>
      <c r="AN119" s="956"/>
      <c r="AO119" s="957"/>
      <c r="AP119" s="959" t="s">
        <v>464</v>
      </c>
      <c r="AQ119" s="960"/>
      <c r="AR119" s="960"/>
      <c r="AS119" s="960"/>
      <c r="AT119" s="961"/>
      <c r="AU119" s="966"/>
      <c r="AV119" s="967"/>
      <c r="AW119" s="967"/>
      <c r="AX119" s="967"/>
      <c r="AY119" s="967"/>
      <c r="AZ119" s="276" t="s">
        <v>193</v>
      </c>
      <c r="BA119" s="276"/>
      <c r="BB119" s="276"/>
      <c r="BC119" s="276"/>
      <c r="BD119" s="276"/>
      <c r="BE119" s="276"/>
      <c r="BF119" s="276"/>
      <c r="BG119" s="276"/>
      <c r="BH119" s="276"/>
      <c r="BI119" s="276"/>
      <c r="BJ119" s="276"/>
      <c r="BK119" s="276"/>
      <c r="BL119" s="276"/>
      <c r="BM119" s="276"/>
      <c r="BN119" s="276"/>
      <c r="BO119" s="1039" t="s">
        <v>468</v>
      </c>
      <c r="BP119" s="1070"/>
      <c r="BQ119" s="1061">
        <v>15998829</v>
      </c>
      <c r="BR119" s="1062"/>
      <c r="BS119" s="1062"/>
      <c r="BT119" s="1062"/>
      <c r="BU119" s="1062"/>
      <c r="BV119" s="1062">
        <v>15695188</v>
      </c>
      <c r="BW119" s="1062"/>
      <c r="BX119" s="1062"/>
      <c r="BY119" s="1062"/>
      <c r="BZ119" s="1062"/>
      <c r="CA119" s="1062">
        <v>14753266</v>
      </c>
      <c r="CB119" s="1062"/>
      <c r="CC119" s="1062"/>
      <c r="CD119" s="1062"/>
      <c r="CE119" s="1062"/>
      <c r="CF119" s="1063"/>
      <c r="CG119" s="1064"/>
      <c r="CH119" s="1064"/>
      <c r="CI119" s="1064"/>
      <c r="CJ119" s="1065"/>
      <c r="CK119" s="1011"/>
      <c r="CL119" s="1012"/>
      <c r="CM119" s="1066" t="s">
        <v>469</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v>339696</v>
      </c>
      <c r="DH119" s="1048"/>
      <c r="DI119" s="1048"/>
      <c r="DJ119" s="1048"/>
      <c r="DK119" s="1049"/>
      <c r="DL119" s="1047">
        <v>407769</v>
      </c>
      <c r="DM119" s="1048"/>
      <c r="DN119" s="1048"/>
      <c r="DO119" s="1048"/>
      <c r="DP119" s="1049"/>
      <c r="DQ119" s="1047">
        <v>294597</v>
      </c>
      <c r="DR119" s="1048"/>
      <c r="DS119" s="1048"/>
      <c r="DT119" s="1048"/>
      <c r="DU119" s="1049"/>
      <c r="DV119" s="1050">
        <v>8</v>
      </c>
      <c r="DW119" s="1051"/>
      <c r="DX119" s="1051"/>
      <c r="DY119" s="1051"/>
      <c r="DZ119" s="1052"/>
    </row>
    <row r="120" spans="1:130" s="245" customFormat="1" ht="26.25" customHeight="1" x14ac:dyDescent="0.15">
      <c r="A120" s="1123"/>
      <c r="B120" s="1010"/>
      <c r="C120" s="980" t="s">
        <v>443</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t="s">
        <v>440</v>
      </c>
      <c r="AB120" s="1023"/>
      <c r="AC120" s="1023"/>
      <c r="AD120" s="1023"/>
      <c r="AE120" s="1024"/>
      <c r="AF120" s="1025" t="s">
        <v>130</v>
      </c>
      <c r="AG120" s="1023"/>
      <c r="AH120" s="1023"/>
      <c r="AI120" s="1023"/>
      <c r="AJ120" s="1024"/>
      <c r="AK120" s="1025" t="s">
        <v>130</v>
      </c>
      <c r="AL120" s="1023"/>
      <c r="AM120" s="1023"/>
      <c r="AN120" s="1023"/>
      <c r="AO120" s="1024"/>
      <c r="AP120" s="1026" t="s">
        <v>440</v>
      </c>
      <c r="AQ120" s="1027"/>
      <c r="AR120" s="1027"/>
      <c r="AS120" s="1027"/>
      <c r="AT120" s="1028"/>
      <c r="AU120" s="1053" t="s">
        <v>470</v>
      </c>
      <c r="AV120" s="1054"/>
      <c r="AW120" s="1054"/>
      <c r="AX120" s="1054"/>
      <c r="AY120" s="1055"/>
      <c r="AZ120" s="1004" t="s">
        <v>471</v>
      </c>
      <c r="BA120" s="953"/>
      <c r="BB120" s="953"/>
      <c r="BC120" s="953"/>
      <c r="BD120" s="953"/>
      <c r="BE120" s="953"/>
      <c r="BF120" s="953"/>
      <c r="BG120" s="953"/>
      <c r="BH120" s="953"/>
      <c r="BI120" s="953"/>
      <c r="BJ120" s="953"/>
      <c r="BK120" s="953"/>
      <c r="BL120" s="953"/>
      <c r="BM120" s="953"/>
      <c r="BN120" s="953"/>
      <c r="BO120" s="953"/>
      <c r="BP120" s="954"/>
      <c r="BQ120" s="990">
        <v>885665</v>
      </c>
      <c r="BR120" s="991"/>
      <c r="BS120" s="991"/>
      <c r="BT120" s="991"/>
      <c r="BU120" s="991"/>
      <c r="BV120" s="991">
        <v>902516</v>
      </c>
      <c r="BW120" s="991"/>
      <c r="BX120" s="991"/>
      <c r="BY120" s="991"/>
      <c r="BZ120" s="991"/>
      <c r="CA120" s="991">
        <v>1021249</v>
      </c>
      <c r="CB120" s="991"/>
      <c r="CC120" s="991"/>
      <c r="CD120" s="991"/>
      <c r="CE120" s="991"/>
      <c r="CF120" s="1005">
        <v>27.7</v>
      </c>
      <c r="CG120" s="1006"/>
      <c r="CH120" s="1006"/>
      <c r="CI120" s="1006"/>
      <c r="CJ120" s="1006"/>
      <c r="CK120" s="1071" t="s">
        <v>472</v>
      </c>
      <c r="CL120" s="1072"/>
      <c r="CM120" s="1072"/>
      <c r="CN120" s="1072"/>
      <c r="CO120" s="1073"/>
      <c r="CP120" s="1079" t="s">
        <v>473</v>
      </c>
      <c r="CQ120" s="1080"/>
      <c r="CR120" s="1080"/>
      <c r="CS120" s="1080"/>
      <c r="CT120" s="1080"/>
      <c r="CU120" s="1080"/>
      <c r="CV120" s="1080"/>
      <c r="CW120" s="1080"/>
      <c r="CX120" s="1080"/>
      <c r="CY120" s="1080"/>
      <c r="CZ120" s="1080"/>
      <c r="DA120" s="1080"/>
      <c r="DB120" s="1080"/>
      <c r="DC120" s="1080"/>
      <c r="DD120" s="1080"/>
      <c r="DE120" s="1080"/>
      <c r="DF120" s="1081"/>
      <c r="DG120" s="990">
        <v>1607257</v>
      </c>
      <c r="DH120" s="991"/>
      <c r="DI120" s="991"/>
      <c r="DJ120" s="991"/>
      <c r="DK120" s="991"/>
      <c r="DL120" s="991">
        <v>1478066</v>
      </c>
      <c r="DM120" s="991"/>
      <c r="DN120" s="991"/>
      <c r="DO120" s="991"/>
      <c r="DP120" s="991"/>
      <c r="DQ120" s="991">
        <v>1348523</v>
      </c>
      <c r="DR120" s="991"/>
      <c r="DS120" s="991"/>
      <c r="DT120" s="991"/>
      <c r="DU120" s="991"/>
      <c r="DV120" s="992">
        <v>36.5</v>
      </c>
      <c r="DW120" s="992"/>
      <c r="DX120" s="992"/>
      <c r="DY120" s="992"/>
      <c r="DZ120" s="993"/>
    </row>
    <row r="121" spans="1:130" s="245" customFormat="1" ht="26.25" customHeight="1" x14ac:dyDescent="0.15">
      <c r="A121" s="1123"/>
      <c r="B121" s="1010"/>
      <c r="C121" s="1031" t="s">
        <v>474</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v>9885</v>
      </c>
      <c r="AB121" s="1023"/>
      <c r="AC121" s="1023"/>
      <c r="AD121" s="1023"/>
      <c r="AE121" s="1024"/>
      <c r="AF121" s="1025" t="s">
        <v>130</v>
      </c>
      <c r="AG121" s="1023"/>
      <c r="AH121" s="1023"/>
      <c r="AI121" s="1023"/>
      <c r="AJ121" s="1024"/>
      <c r="AK121" s="1025" t="s">
        <v>464</v>
      </c>
      <c r="AL121" s="1023"/>
      <c r="AM121" s="1023"/>
      <c r="AN121" s="1023"/>
      <c r="AO121" s="1024"/>
      <c r="AP121" s="1026" t="s">
        <v>130</v>
      </c>
      <c r="AQ121" s="1027"/>
      <c r="AR121" s="1027"/>
      <c r="AS121" s="1027"/>
      <c r="AT121" s="1028"/>
      <c r="AU121" s="1056"/>
      <c r="AV121" s="1057"/>
      <c r="AW121" s="1057"/>
      <c r="AX121" s="1057"/>
      <c r="AY121" s="1058"/>
      <c r="AZ121" s="1013" t="s">
        <v>475</v>
      </c>
      <c r="BA121" s="1014"/>
      <c r="BB121" s="1014"/>
      <c r="BC121" s="1014"/>
      <c r="BD121" s="1014"/>
      <c r="BE121" s="1014"/>
      <c r="BF121" s="1014"/>
      <c r="BG121" s="1014"/>
      <c r="BH121" s="1014"/>
      <c r="BI121" s="1014"/>
      <c r="BJ121" s="1014"/>
      <c r="BK121" s="1014"/>
      <c r="BL121" s="1014"/>
      <c r="BM121" s="1014"/>
      <c r="BN121" s="1014"/>
      <c r="BO121" s="1014"/>
      <c r="BP121" s="1015"/>
      <c r="BQ121" s="983">
        <v>1245016</v>
      </c>
      <c r="BR121" s="984"/>
      <c r="BS121" s="984"/>
      <c r="BT121" s="984"/>
      <c r="BU121" s="984"/>
      <c r="BV121" s="984">
        <v>1201147</v>
      </c>
      <c r="BW121" s="984"/>
      <c r="BX121" s="984"/>
      <c r="BY121" s="984"/>
      <c r="BZ121" s="984"/>
      <c r="CA121" s="984">
        <v>1095134</v>
      </c>
      <c r="CB121" s="984"/>
      <c r="CC121" s="984"/>
      <c r="CD121" s="984"/>
      <c r="CE121" s="984"/>
      <c r="CF121" s="978">
        <v>29.7</v>
      </c>
      <c r="CG121" s="979"/>
      <c r="CH121" s="979"/>
      <c r="CI121" s="979"/>
      <c r="CJ121" s="979"/>
      <c r="CK121" s="1074"/>
      <c r="CL121" s="1075"/>
      <c r="CM121" s="1075"/>
      <c r="CN121" s="1075"/>
      <c r="CO121" s="1076"/>
      <c r="CP121" s="1084" t="s">
        <v>476</v>
      </c>
      <c r="CQ121" s="1085"/>
      <c r="CR121" s="1085"/>
      <c r="CS121" s="1085"/>
      <c r="CT121" s="1085"/>
      <c r="CU121" s="1085"/>
      <c r="CV121" s="1085"/>
      <c r="CW121" s="1085"/>
      <c r="CX121" s="1085"/>
      <c r="CY121" s="1085"/>
      <c r="CZ121" s="1085"/>
      <c r="DA121" s="1085"/>
      <c r="DB121" s="1085"/>
      <c r="DC121" s="1085"/>
      <c r="DD121" s="1085"/>
      <c r="DE121" s="1085"/>
      <c r="DF121" s="1086"/>
      <c r="DG121" s="983">
        <v>90201</v>
      </c>
      <c r="DH121" s="984"/>
      <c r="DI121" s="984"/>
      <c r="DJ121" s="984"/>
      <c r="DK121" s="984"/>
      <c r="DL121" s="984">
        <v>279805</v>
      </c>
      <c r="DM121" s="984"/>
      <c r="DN121" s="984"/>
      <c r="DO121" s="984"/>
      <c r="DP121" s="984"/>
      <c r="DQ121" s="984">
        <v>287034</v>
      </c>
      <c r="DR121" s="984"/>
      <c r="DS121" s="984"/>
      <c r="DT121" s="984"/>
      <c r="DU121" s="984"/>
      <c r="DV121" s="985">
        <v>7.8</v>
      </c>
      <c r="DW121" s="985"/>
      <c r="DX121" s="985"/>
      <c r="DY121" s="985"/>
      <c r="DZ121" s="986"/>
    </row>
    <row r="122" spans="1:130" s="245" customFormat="1" ht="26.25" customHeight="1" x14ac:dyDescent="0.15">
      <c r="A122" s="1123"/>
      <c r="B122" s="1010"/>
      <c r="C122" s="980" t="s">
        <v>455</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130</v>
      </c>
      <c r="AB122" s="1023"/>
      <c r="AC122" s="1023"/>
      <c r="AD122" s="1023"/>
      <c r="AE122" s="1024"/>
      <c r="AF122" s="1025" t="s">
        <v>440</v>
      </c>
      <c r="AG122" s="1023"/>
      <c r="AH122" s="1023"/>
      <c r="AI122" s="1023"/>
      <c r="AJ122" s="1024"/>
      <c r="AK122" s="1025" t="s">
        <v>440</v>
      </c>
      <c r="AL122" s="1023"/>
      <c r="AM122" s="1023"/>
      <c r="AN122" s="1023"/>
      <c r="AO122" s="1024"/>
      <c r="AP122" s="1026" t="s">
        <v>130</v>
      </c>
      <c r="AQ122" s="1027"/>
      <c r="AR122" s="1027"/>
      <c r="AS122" s="1027"/>
      <c r="AT122" s="1028"/>
      <c r="AU122" s="1056"/>
      <c r="AV122" s="1057"/>
      <c r="AW122" s="1057"/>
      <c r="AX122" s="1057"/>
      <c r="AY122" s="1058"/>
      <c r="AZ122" s="1038" t="s">
        <v>477</v>
      </c>
      <c r="BA122" s="1029"/>
      <c r="BB122" s="1029"/>
      <c r="BC122" s="1029"/>
      <c r="BD122" s="1029"/>
      <c r="BE122" s="1029"/>
      <c r="BF122" s="1029"/>
      <c r="BG122" s="1029"/>
      <c r="BH122" s="1029"/>
      <c r="BI122" s="1029"/>
      <c r="BJ122" s="1029"/>
      <c r="BK122" s="1029"/>
      <c r="BL122" s="1029"/>
      <c r="BM122" s="1029"/>
      <c r="BN122" s="1029"/>
      <c r="BO122" s="1029"/>
      <c r="BP122" s="1030"/>
      <c r="BQ122" s="1061">
        <v>8848402</v>
      </c>
      <c r="BR122" s="1062"/>
      <c r="BS122" s="1062"/>
      <c r="BT122" s="1062"/>
      <c r="BU122" s="1062"/>
      <c r="BV122" s="1062">
        <v>8429983</v>
      </c>
      <c r="BW122" s="1062"/>
      <c r="BX122" s="1062"/>
      <c r="BY122" s="1062"/>
      <c r="BZ122" s="1062"/>
      <c r="CA122" s="1062">
        <v>7918918</v>
      </c>
      <c r="CB122" s="1062"/>
      <c r="CC122" s="1062"/>
      <c r="CD122" s="1062"/>
      <c r="CE122" s="1062"/>
      <c r="CF122" s="1082">
        <v>214.5</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83" t="s">
        <v>130</v>
      </c>
      <c r="DH122" s="984"/>
      <c r="DI122" s="984"/>
      <c r="DJ122" s="984"/>
      <c r="DK122" s="984"/>
      <c r="DL122" s="984" t="s">
        <v>464</v>
      </c>
      <c r="DM122" s="984"/>
      <c r="DN122" s="984"/>
      <c r="DO122" s="984"/>
      <c r="DP122" s="984"/>
      <c r="DQ122" s="984" t="s">
        <v>440</v>
      </c>
      <c r="DR122" s="984"/>
      <c r="DS122" s="984"/>
      <c r="DT122" s="984"/>
      <c r="DU122" s="984"/>
      <c r="DV122" s="985" t="s">
        <v>130</v>
      </c>
      <c r="DW122" s="985"/>
      <c r="DX122" s="985"/>
      <c r="DY122" s="985"/>
      <c r="DZ122" s="986"/>
    </row>
    <row r="123" spans="1:130" s="245" customFormat="1" ht="26.25" customHeight="1" x14ac:dyDescent="0.15">
      <c r="A123" s="1123"/>
      <c r="B123" s="1010"/>
      <c r="C123" s="980" t="s">
        <v>461</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t="s">
        <v>464</v>
      </c>
      <c r="AB123" s="1023"/>
      <c r="AC123" s="1023"/>
      <c r="AD123" s="1023"/>
      <c r="AE123" s="1024"/>
      <c r="AF123" s="1025" t="s">
        <v>440</v>
      </c>
      <c r="AG123" s="1023"/>
      <c r="AH123" s="1023"/>
      <c r="AI123" s="1023"/>
      <c r="AJ123" s="1024"/>
      <c r="AK123" s="1025" t="s">
        <v>130</v>
      </c>
      <c r="AL123" s="1023"/>
      <c r="AM123" s="1023"/>
      <c r="AN123" s="1023"/>
      <c r="AO123" s="1024"/>
      <c r="AP123" s="1026" t="s">
        <v>464</v>
      </c>
      <c r="AQ123" s="1027"/>
      <c r="AR123" s="1027"/>
      <c r="AS123" s="1027"/>
      <c r="AT123" s="1028"/>
      <c r="AU123" s="1059"/>
      <c r="AV123" s="1060"/>
      <c r="AW123" s="1060"/>
      <c r="AX123" s="1060"/>
      <c r="AY123" s="1060"/>
      <c r="AZ123" s="276" t="s">
        <v>193</v>
      </c>
      <c r="BA123" s="276"/>
      <c r="BB123" s="276"/>
      <c r="BC123" s="276"/>
      <c r="BD123" s="276"/>
      <c r="BE123" s="276"/>
      <c r="BF123" s="276"/>
      <c r="BG123" s="276"/>
      <c r="BH123" s="276"/>
      <c r="BI123" s="276"/>
      <c r="BJ123" s="276"/>
      <c r="BK123" s="276"/>
      <c r="BL123" s="276"/>
      <c r="BM123" s="276"/>
      <c r="BN123" s="276"/>
      <c r="BO123" s="1039" t="s">
        <v>478</v>
      </c>
      <c r="BP123" s="1070"/>
      <c r="BQ123" s="1129">
        <v>10979083</v>
      </c>
      <c r="BR123" s="1130"/>
      <c r="BS123" s="1130"/>
      <c r="BT123" s="1130"/>
      <c r="BU123" s="1130"/>
      <c r="BV123" s="1130">
        <v>10533646</v>
      </c>
      <c r="BW123" s="1130"/>
      <c r="BX123" s="1130"/>
      <c r="BY123" s="1130"/>
      <c r="BZ123" s="1130"/>
      <c r="CA123" s="1130">
        <v>10035301</v>
      </c>
      <c r="CB123" s="1130"/>
      <c r="CC123" s="1130"/>
      <c r="CD123" s="1130"/>
      <c r="CE123" s="1130"/>
      <c r="CF123" s="1063"/>
      <c r="CG123" s="1064"/>
      <c r="CH123" s="1064"/>
      <c r="CI123" s="1064"/>
      <c r="CJ123" s="1065"/>
      <c r="CK123" s="1074"/>
      <c r="CL123" s="1075"/>
      <c r="CM123" s="1075"/>
      <c r="CN123" s="1075"/>
      <c r="CO123" s="1076"/>
      <c r="CP123" s="1084" t="s">
        <v>412</v>
      </c>
      <c r="CQ123" s="1085"/>
      <c r="CR123" s="1085"/>
      <c r="CS123" s="1085"/>
      <c r="CT123" s="1085"/>
      <c r="CU123" s="1085"/>
      <c r="CV123" s="1085"/>
      <c r="CW123" s="1085"/>
      <c r="CX123" s="1085"/>
      <c r="CY123" s="1085"/>
      <c r="CZ123" s="1085"/>
      <c r="DA123" s="1085"/>
      <c r="DB123" s="1085"/>
      <c r="DC123" s="1085"/>
      <c r="DD123" s="1085"/>
      <c r="DE123" s="1085"/>
      <c r="DF123" s="1086"/>
      <c r="DG123" s="1022" t="s">
        <v>130</v>
      </c>
      <c r="DH123" s="1023"/>
      <c r="DI123" s="1023"/>
      <c r="DJ123" s="1023"/>
      <c r="DK123" s="1024"/>
      <c r="DL123" s="1025" t="s">
        <v>130</v>
      </c>
      <c r="DM123" s="1023"/>
      <c r="DN123" s="1023"/>
      <c r="DO123" s="1023"/>
      <c r="DP123" s="1024"/>
      <c r="DQ123" s="1025" t="s">
        <v>130</v>
      </c>
      <c r="DR123" s="1023"/>
      <c r="DS123" s="1023"/>
      <c r="DT123" s="1023"/>
      <c r="DU123" s="1024"/>
      <c r="DV123" s="1026" t="s">
        <v>130</v>
      </c>
      <c r="DW123" s="1027"/>
      <c r="DX123" s="1027"/>
      <c r="DY123" s="1027"/>
      <c r="DZ123" s="1028"/>
    </row>
    <row r="124" spans="1:130" s="245" customFormat="1" ht="26.25" customHeight="1" thickBot="1" x14ac:dyDescent="0.2">
      <c r="A124" s="1123"/>
      <c r="B124" s="1010"/>
      <c r="C124" s="980" t="s">
        <v>465</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130</v>
      </c>
      <c r="AB124" s="1023"/>
      <c r="AC124" s="1023"/>
      <c r="AD124" s="1023"/>
      <c r="AE124" s="1024"/>
      <c r="AF124" s="1025" t="s">
        <v>130</v>
      </c>
      <c r="AG124" s="1023"/>
      <c r="AH124" s="1023"/>
      <c r="AI124" s="1023"/>
      <c r="AJ124" s="1024"/>
      <c r="AK124" s="1025" t="s">
        <v>130</v>
      </c>
      <c r="AL124" s="1023"/>
      <c r="AM124" s="1023"/>
      <c r="AN124" s="1023"/>
      <c r="AO124" s="1024"/>
      <c r="AP124" s="1026" t="s">
        <v>130</v>
      </c>
      <c r="AQ124" s="1027"/>
      <c r="AR124" s="1027"/>
      <c r="AS124" s="1027"/>
      <c r="AT124" s="1028"/>
      <c r="AU124" s="1125" t="s">
        <v>479</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132.19999999999999</v>
      </c>
      <c r="BR124" s="1092"/>
      <c r="BS124" s="1092"/>
      <c r="BT124" s="1092"/>
      <c r="BU124" s="1092"/>
      <c r="BV124" s="1092">
        <v>138.6</v>
      </c>
      <c r="BW124" s="1092"/>
      <c r="BX124" s="1092"/>
      <c r="BY124" s="1092"/>
      <c r="BZ124" s="1092"/>
      <c r="CA124" s="1092">
        <v>127.7</v>
      </c>
      <c r="CB124" s="1092"/>
      <c r="CC124" s="1092"/>
      <c r="CD124" s="1092"/>
      <c r="CE124" s="1092"/>
      <c r="CF124" s="1093"/>
      <c r="CG124" s="1094"/>
      <c r="CH124" s="1094"/>
      <c r="CI124" s="1094"/>
      <c r="CJ124" s="1095"/>
      <c r="CK124" s="1077"/>
      <c r="CL124" s="1077"/>
      <c r="CM124" s="1077"/>
      <c r="CN124" s="1077"/>
      <c r="CO124" s="1078"/>
      <c r="CP124" s="1084" t="s">
        <v>480</v>
      </c>
      <c r="CQ124" s="1085"/>
      <c r="CR124" s="1085"/>
      <c r="CS124" s="1085"/>
      <c r="CT124" s="1085"/>
      <c r="CU124" s="1085"/>
      <c r="CV124" s="1085"/>
      <c r="CW124" s="1085"/>
      <c r="CX124" s="1085"/>
      <c r="CY124" s="1085"/>
      <c r="CZ124" s="1085"/>
      <c r="DA124" s="1085"/>
      <c r="DB124" s="1085"/>
      <c r="DC124" s="1085"/>
      <c r="DD124" s="1085"/>
      <c r="DE124" s="1085"/>
      <c r="DF124" s="1086"/>
      <c r="DG124" s="1069" t="s">
        <v>130</v>
      </c>
      <c r="DH124" s="1048"/>
      <c r="DI124" s="1048"/>
      <c r="DJ124" s="1048"/>
      <c r="DK124" s="1049"/>
      <c r="DL124" s="1047" t="s">
        <v>130</v>
      </c>
      <c r="DM124" s="1048"/>
      <c r="DN124" s="1048"/>
      <c r="DO124" s="1048"/>
      <c r="DP124" s="1049"/>
      <c r="DQ124" s="1047" t="s">
        <v>481</v>
      </c>
      <c r="DR124" s="1048"/>
      <c r="DS124" s="1048"/>
      <c r="DT124" s="1048"/>
      <c r="DU124" s="1049"/>
      <c r="DV124" s="1050" t="s">
        <v>482</v>
      </c>
      <c r="DW124" s="1051"/>
      <c r="DX124" s="1051"/>
      <c r="DY124" s="1051"/>
      <c r="DZ124" s="1052"/>
    </row>
    <row r="125" spans="1:130" s="245" customFormat="1" ht="26.25" customHeight="1" x14ac:dyDescent="0.15">
      <c r="A125" s="1123"/>
      <c r="B125" s="1010"/>
      <c r="C125" s="980" t="s">
        <v>467</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130</v>
      </c>
      <c r="AB125" s="1023"/>
      <c r="AC125" s="1023"/>
      <c r="AD125" s="1023"/>
      <c r="AE125" s="1024"/>
      <c r="AF125" s="1025" t="s">
        <v>130</v>
      </c>
      <c r="AG125" s="1023"/>
      <c r="AH125" s="1023"/>
      <c r="AI125" s="1023"/>
      <c r="AJ125" s="1024"/>
      <c r="AK125" s="1025" t="s">
        <v>483</v>
      </c>
      <c r="AL125" s="1023"/>
      <c r="AM125" s="1023"/>
      <c r="AN125" s="1023"/>
      <c r="AO125" s="1024"/>
      <c r="AP125" s="1026" t="s">
        <v>452</v>
      </c>
      <c r="AQ125" s="1027"/>
      <c r="AR125" s="1027"/>
      <c r="AS125" s="1027"/>
      <c r="AT125" s="102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87" t="s">
        <v>484</v>
      </c>
      <c r="CL125" s="1072"/>
      <c r="CM125" s="1072"/>
      <c r="CN125" s="1072"/>
      <c r="CO125" s="1073"/>
      <c r="CP125" s="1004" t="s">
        <v>485</v>
      </c>
      <c r="CQ125" s="953"/>
      <c r="CR125" s="953"/>
      <c r="CS125" s="953"/>
      <c r="CT125" s="953"/>
      <c r="CU125" s="953"/>
      <c r="CV125" s="953"/>
      <c r="CW125" s="953"/>
      <c r="CX125" s="953"/>
      <c r="CY125" s="953"/>
      <c r="CZ125" s="953"/>
      <c r="DA125" s="953"/>
      <c r="DB125" s="953"/>
      <c r="DC125" s="953"/>
      <c r="DD125" s="953"/>
      <c r="DE125" s="953"/>
      <c r="DF125" s="954"/>
      <c r="DG125" s="990" t="s">
        <v>130</v>
      </c>
      <c r="DH125" s="991"/>
      <c r="DI125" s="991"/>
      <c r="DJ125" s="991"/>
      <c r="DK125" s="991"/>
      <c r="DL125" s="991" t="s">
        <v>130</v>
      </c>
      <c r="DM125" s="991"/>
      <c r="DN125" s="991"/>
      <c r="DO125" s="991"/>
      <c r="DP125" s="991"/>
      <c r="DQ125" s="991" t="s">
        <v>452</v>
      </c>
      <c r="DR125" s="991"/>
      <c r="DS125" s="991"/>
      <c r="DT125" s="991"/>
      <c r="DU125" s="991"/>
      <c r="DV125" s="992" t="s">
        <v>130</v>
      </c>
      <c r="DW125" s="992"/>
      <c r="DX125" s="992"/>
      <c r="DY125" s="992"/>
      <c r="DZ125" s="993"/>
    </row>
    <row r="126" spans="1:130" s="245" customFormat="1" ht="26.25" customHeight="1" thickBot="1" x14ac:dyDescent="0.2">
      <c r="A126" s="1123"/>
      <c r="B126" s="1010"/>
      <c r="C126" s="980" t="s">
        <v>469</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v>118771</v>
      </c>
      <c r="AB126" s="1023"/>
      <c r="AC126" s="1023"/>
      <c r="AD126" s="1023"/>
      <c r="AE126" s="1024"/>
      <c r="AF126" s="1025">
        <v>123191</v>
      </c>
      <c r="AG126" s="1023"/>
      <c r="AH126" s="1023"/>
      <c r="AI126" s="1023"/>
      <c r="AJ126" s="1024"/>
      <c r="AK126" s="1025">
        <v>135951</v>
      </c>
      <c r="AL126" s="1023"/>
      <c r="AM126" s="1023"/>
      <c r="AN126" s="1023"/>
      <c r="AO126" s="1024"/>
      <c r="AP126" s="1026">
        <v>3.7</v>
      </c>
      <c r="AQ126" s="1027"/>
      <c r="AR126" s="1027"/>
      <c r="AS126" s="1027"/>
      <c r="AT126" s="102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8"/>
      <c r="CL126" s="1075"/>
      <c r="CM126" s="1075"/>
      <c r="CN126" s="1075"/>
      <c r="CO126" s="1076"/>
      <c r="CP126" s="1013" t="s">
        <v>486</v>
      </c>
      <c r="CQ126" s="1014"/>
      <c r="CR126" s="1014"/>
      <c r="CS126" s="1014"/>
      <c r="CT126" s="1014"/>
      <c r="CU126" s="1014"/>
      <c r="CV126" s="1014"/>
      <c r="CW126" s="1014"/>
      <c r="CX126" s="1014"/>
      <c r="CY126" s="1014"/>
      <c r="CZ126" s="1014"/>
      <c r="DA126" s="1014"/>
      <c r="DB126" s="1014"/>
      <c r="DC126" s="1014"/>
      <c r="DD126" s="1014"/>
      <c r="DE126" s="1014"/>
      <c r="DF126" s="1015"/>
      <c r="DG126" s="983" t="s">
        <v>130</v>
      </c>
      <c r="DH126" s="984"/>
      <c r="DI126" s="984"/>
      <c r="DJ126" s="984"/>
      <c r="DK126" s="984"/>
      <c r="DL126" s="984" t="s">
        <v>487</v>
      </c>
      <c r="DM126" s="984"/>
      <c r="DN126" s="984"/>
      <c r="DO126" s="984"/>
      <c r="DP126" s="984"/>
      <c r="DQ126" s="984" t="s">
        <v>130</v>
      </c>
      <c r="DR126" s="984"/>
      <c r="DS126" s="984"/>
      <c r="DT126" s="984"/>
      <c r="DU126" s="984"/>
      <c r="DV126" s="985" t="s">
        <v>481</v>
      </c>
      <c r="DW126" s="985"/>
      <c r="DX126" s="985"/>
      <c r="DY126" s="985"/>
      <c r="DZ126" s="986"/>
    </row>
    <row r="127" spans="1:130" s="245" customFormat="1" ht="26.25" customHeight="1" x14ac:dyDescent="0.15">
      <c r="A127" s="1124"/>
      <c r="B127" s="1012"/>
      <c r="C127" s="1066" t="s">
        <v>488</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v>3814</v>
      </c>
      <c r="AB127" s="1023"/>
      <c r="AC127" s="1023"/>
      <c r="AD127" s="1023"/>
      <c r="AE127" s="1024"/>
      <c r="AF127" s="1025">
        <v>3729</v>
      </c>
      <c r="AG127" s="1023"/>
      <c r="AH127" s="1023"/>
      <c r="AI127" s="1023"/>
      <c r="AJ127" s="1024"/>
      <c r="AK127" s="1025">
        <v>3047</v>
      </c>
      <c r="AL127" s="1023"/>
      <c r="AM127" s="1023"/>
      <c r="AN127" s="1023"/>
      <c r="AO127" s="1024"/>
      <c r="AP127" s="1026">
        <v>0.1</v>
      </c>
      <c r="AQ127" s="1027"/>
      <c r="AR127" s="1027"/>
      <c r="AS127" s="1027"/>
      <c r="AT127" s="1028"/>
      <c r="AU127" s="281"/>
      <c r="AV127" s="281"/>
      <c r="AW127" s="281"/>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1"/>
      <c r="CA127" s="281"/>
      <c r="CB127" s="281"/>
      <c r="CC127" s="281"/>
      <c r="CD127" s="282"/>
      <c r="CE127" s="282"/>
      <c r="CF127" s="282"/>
      <c r="CG127" s="279"/>
      <c r="CH127" s="279"/>
      <c r="CI127" s="279"/>
      <c r="CJ127" s="280"/>
      <c r="CK127" s="1088"/>
      <c r="CL127" s="1075"/>
      <c r="CM127" s="1075"/>
      <c r="CN127" s="1075"/>
      <c r="CO127" s="1076"/>
      <c r="CP127" s="1013" t="s">
        <v>493</v>
      </c>
      <c r="CQ127" s="1014"/>
      <c r="CR127" s="1014"/>
      <c r="CS127" s="1014"/>
      <c r="CT127" s="1014"/>
      <c r="CU127" s="1014"/>
      <c r="CV127" s="1014"/>
      <c r="CW127" s="1014"/>
      <c r="CX127" s="1014"/>
      <c r="CY127" s="1014"/>
      <c r="CZ127" s="1014"/>
      <c r="DA127" s="1014"/>
      <c r="DB127" s="1014"/>
      <c r="DC127" s="1014"/>
      <c r="DD127" s="1014"/>
      <c r="DE127" s="1014"/>
      <c r="DF127" s="1015"/>
      <c r="DG127" s="983" t="s">
        <v>487</v>
      </c>
      <c r="DH127" s="984"/>
      <c r="DI127" s="984"/>
      <c r="DJ127" s="984"/>
      <c r="DK127" s="984"/>
      <c r="DL127" s="984" t="s">
        <v>130</v>
      </c>
      <c r="DM127" s="984"/>
      <c r="DN127" s="984"/>
      <c r="DO127" s="984"/>
      <c r="DP127" s="984"/>
      <c r="DQ127" s="984" t="s">
        <v>130</v>
      </c>
      <c r="DR127" s="984"/>
      <c r="DS127" s="984"/>
      <c r="DT127" s="984"/>
      <c r="DU127" s="984"/>
      <c r="DV127" s="985" t="s">
        <v>130</v>
      </c>
      <c r="DW127" s="985"/>
      <c r="DX127" s="985"/>
      <c r="DY127" s="985"/>
      <c r="DZ127" s="986"/>
    </row>
    <row r="128" spans="1:130" s="245" customFormat="1" ht="26.25" customHeight="1" thickBot="1" x14ac:dyDescent="0.2">
      <c r="A128" s="1107" t="s">
        <v>494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495</v>
      </c>
      <c r="X128" s="1109"/>
      <c r="Y128" s="1109"/>
      <c r="Z128" s="1110"/>
      <c r="AA128" s="1111">
        <v>74531</v>
      </c>
      <c r="AB128" s="1112"/>
      <c r="AC128" s="1112"/>
      <c r="AD128" s="1112"/>
      <c r="AE128" s="1113"/>
      <c r="AF128" s="1114">
        <v>75008</v>
      </c>
      <c r="AG128" s="1112"/>
      <c r="AH128" s="1112"/>
      <c r="AI128" s="1112"/>
      <c r="AJ128" s="1113"/>
      <c r="AK128" s="1114">
        <v>68808</v>
      </c>
      <c r="AL128" s="1112"/>
      <c r="AM128" s="1112"/>
      <c r="AN128" s="1112"/>
      <c r="AO128" s="1113"/>
      <c r="AP128" s="1115"/>
      <c r="AQ128" s="1116"/>
      <c r="AR128" s="1116"/>
      <c r="AS128" s="1116"/>
      <c r="AT128" s="1117"/>
      <c r="AU128" s="281"/>
      <c r="AV128" s="281"/>
      <c r="AW128" s="281"/>
      <c r="AX128" s="952" t="s">
        <v>496</v>
      </c>
      <c r="AY128" s="953"/>
      <c r="AZ128" s="953"/>
      <c r="BA128" s="953"/>
      <c r="BB128" s="953"/>
      <c r="BC128" s="953"/>
      <c r="BD128" s="953"/>
      <c r="BE128" s="954"/>
      <c r="BF128" s="1118" t="s">
        <v>130</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3"/>
      <c r="CA128" s="282"/>
      <c r="CB128" s="282"/>
      <c r="CC128" s="282"/>
      <c r="CD128" s="282"/>
      <c r="CE128" s="282"/>
      <c r="CF128" s="282"/>
      <c r="CG128" s="279"/>
      <c r="CH128" s="279"/>
      <c r="CI128" s="279"/>
      <c r="CJ128" s="280"/>
      <c r="CK128" s="1089"/>
      <c r="CL128" s="1090"/>
      <c r="CM128" s="1090"/>
      <c r="CN128" s="1090"/>
      <c r="CO128" s="1091"/>
      <c r="CP128" s="1100" t="s">
        <v>497</v>
      </c>
      <c r="CQ128" s="1101"/>
      <c r="CR128" s="1101"/>
      <c r="CS128" s="1101"/>
      <c r="CT128" s="1101"/>
      <c r="CU128" s="1101"/>
      <c r="CV128" s="1101"/>
      <c r="CW128" s="1101"/>
      <c r="CX128" s="1101"/>
      <c r="CY128" s="1101"/>
      <c r="CZ128" s="1101"/>
      <c r="DA128" s="1101"/>
      <c r="DB128" s="1101"/>
      <c r="DC128" s="1101"/>
      <c r="DD128" s="1101"/>
      <c r="DE128" s="1101"/>
      <c r="DF128" s="1102"/>
      <c r="DG128" s="1103" t="s">
        <v>482</v>
      </c>
      <c r="DH128" s="1104"/>
      <c r="DI128" s="1104"/>
      <c r="DJ128" s="1104"/>
      <c r="DK128" s="1104"/>
      <c r="DL128" s="1104" t="s">
        <v>130</v>
      </c>
      <c r="DM128" s="1104"/>
      <c r="DN128" s="1104"/>
      <c r="DO128" s="1104"/>
      <c r="DP128" s="1104"/>
      <c r="DQ128" s="1104" t="s">
        <v>481</v>
      </c>
      <c r="DR128" s="1104"/>
      <c r="DS128" s="1104"/>
      <c r="DT128" s="1104"/>
      <c r="DU128" s="1104"/>
      <c r="DV128" s="1105" t="s">
        <v>130</v>
      </c>
      <c r="DW128" s="1105"/>
      <c r="DX128" s="1105"/>
      <c r="DY128" s="1105"/>
      <c r="DZ128" s="1106"/>
    </row>
    <row r="129" spans="1:131" s="245" customFormat="1" ht="26.25" customHeight="1" x14ac:dyDescent="0.15">
      <c r="A129" s="994" t="s">
        <v>108</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498</v>
      </c>
      <c r="X129" s="1138"/>
      <c r="Y129" s="1138"/>
      <c r="Z129" s="1139"/>
      <c r="AA129" s="1022">
        <v>4617963</v>
      </c>
      <c r="AB129" s="1023"/>
      <c r="AC129" s="1023"/>
      <c r="AD129" s="1023"/>
      <c r="AE129" s="1024"/>
      <c r="AF129" s="1025">
        <v>4703760</v>
      </c>
      <c r="AG129" s="1023"/>
      <c r="AH129" s="1023"/>
      <c r="AI129" s="1023"/>
      <c r="AJ129" s="1024"/>
      <c r="AK129" s="1025">
        <v>4660365</v>
      </c>
      <c r="AL129" s="1023"/>
      <c r="AM129" s="1023"/>
      <c r="AN129" s="1023"/>
      <c r="AO129" s="1024"/>
      <c r="AP129" s="1140"/>
      <c r="AQ129" s="1141"/>
      <c r="AR129" s="1141"/>
      <c r="AS129" s="1141"/>
      <c r="AT129" s="1142"/>
      <c r="AU129" s="283"/>
      <c r="AV129" s="283"/>
      <c r="AW129" s="283"/>
      <c r="AX129" s="1131" t="s">
        <v>499</v>
      </c>
      <c r="AY129" s="1014"/>
      <c r="AZ129" s="1014"/>
      <c r="BA129" s="1014"/>
      <c r="BB129" s="1014"/>
      <c r="BC129" s="1014"/>
      <c r="BD129" s="1014"/>
      <c r="BE129" s="1015"/>
      <c r="BF129" s="1132" t="s">
        <v>130</v>
      </c>
      <c r="BG129" s="1133"/>
      <c r="BH129" s="1133"/>
      <c r="BI129" s="1133"/>
      <c r="BJ129" s="1133"/>
      <c r="BK129" s="1133"/>
      <c r="BL129" s="1134"/>
      <c r="BM129" s="1132">
        <v>20</v>
      </c>
      <c r="BN129" s="1133"/>
      <c r="BO129" s="1133"/>
      <c r="BP129" s="1133"/>
      <c r="BQ129" s="1133"/>
      <c r="BR129" s="1133"/>
      <c r="BS129" s="1134"/>
      <c r="BT129" s="1132">
        <v>30</v>
      </c>
      <c r="BU129" s="1135"/>
      <c r="BV129" s="1135"/>
      <c r="BW129" s="1135"/>
      <c r="BX129" s="1135"/>
      <c r="BY129" s="1135"/>
      <c r="BZ129" s="113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94" t="s">
        <v>500</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501</v>
      </c>
      <c r="X130" s="1138"/>
      <c r="Y130" s="1138"/>
      <c r="Z130" s="1139"/>
      <c r="AA130" s="1022">
        <v>823057</v>
      </c>
      <c r="AB130" s="1023"/>
      <c r="AC130" s="1023"/>
      <c r="AD130" s="1023"/>
      <c r="AE130" s="1024"/>
      <c r="AF130" s="1025">
        <v>979939</v>
      </c>
      <c r="AG130" s="1023"/>
      <c r="AH130" s="1023"/>
      <c r="AI130" s="1023"/>
      <c r="AJ130" s="1024"/>
      <c r="AK130" s="1025">
        <v>967810</v>
      </c>
      <c r="AL130" s="1023"/>
      <c r="AM130" s="1023"/>
      <c r="AN130" s="1023"/>
      <c r="AO130" s="1024"/>
      <c r="AP130" s="1140"/>
      <c r="AQ130" s="1141"/>
      <c r="AR130" s="1141"/>
      <c r="AS130" s="1141"/>
      <c r="AT130" s="1142"/>
      <c r="AU130" s="283"/>
      <c r="AV130" s="283"/>
      <c r="AW130" s="283"/>
      <c r="AX130" s="1131" t="s">
        <v>502</v>
      </c>
      <c r="AY130" s="1014"/>
      <c r="AZ130" s="1014"/>
      <c r="BA130" s="1014"/>
      <c r="BB130" s="1014"/>
      <c r="BC130" s="1014"/>
      <c r="BD130" s="1014"/>
      <c r="BE130" s="1015"/>
      <c r="BF130" s="1168">
        <v>15</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503</v>
      </c>
      <c r="X131" s="1176"/>
      <c r="Y131" s="1176"/>
      <c r="Z131" s="1177"/>
      <c r="AA131" s="1069">
        <v>3794906</v>
      </c>
      <c r="AB131" s="1048"/>
      <c r="AC131" s="1048"/>
      <c r="AD131" s="1048"/>
      <c r="AE131" s="1049"/>
      <c r="AF131" s="1047">
        <v>3723821</v>
      </c>
      <c r="AG131" s="1048"/>
      <c r="AH131" s="1048"/>
      <c r="AI131" s="1048"/>
      <c r="AJ131" s="1049"/>
      <c r="AK131" s="1047">
        <v>3692555</v>
      </c>
      <c r="AL131" s="1048"/>
      <c r="AM131" s="1048"/>
      <c r="AN131" s="1048"/>
      <c r="AO131" s="1049"/>
      <c r="AP131" s="1178"/>
      <c r="AQ131" s="1179"/>
      <c r="AR131" s="1179"/>
      <c r="AS131" s="1179"/>
      <c r="AT131" s="1180"/>
      <c r="AU131" s="283"/>
      <c r="AV131" s="283"/>
      <c r="AW131" s="283"/>
      <c r="AX131" s="1150" t="s">
        <v>504</v>
      </c>
      <c r="AY131" s="1101"/>
      <c r="AZ131" s="1101"/>
      <c r="BA131" s="1101"/>
      <c r="BB131" s="1101"/>
      <c r="BC131" s="1101"/>
      <c r="BD131" s="1101"/>
      <c r="BE131" s="1102"/>
      <c r="BF131" s="1151">
        <v>127.7</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57" t="s">
        <v>505</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506</v>
      </c>
      <c r="W132" s="1161"/>
      <c r="X132" s="1161"/>
      <c r="Y132" s="1161"/>
      <c r="Z132" s="1162"/>
      <c r="AA132" s="1163">
        <v>12.9396881</v>
      </c>
      <c r="AB132" s="1164"/>
      <c r="AC132" s="1164"/>
      <c r="AD132" s="1164"/>
      <c r="AE132" s="1165"/>
      <c r="AF132" s="1166">
        <v>15.53949559</v>
      </c>
      <c r="AG132" s="1164"/>
      <c r="AH132" s="1164"/>
      <c r="AI132" s="1164"/>
      <c r="AJ132" s="1165"/>
      <c r="AK132" s="1166">
        <v>16.550518539999999</v>
      </c>
      <c r="AL132" s="1164"/>
      <c r="AM132" s="1164"/>
      <c r="AN132" s="1164"/>
      <c r="AO132" s="1165"/>
      <c r="AP132" s="1063"/>
      <c r="AQ132" s="1064"/>
      <c r="AR132" s="1064"/>
      <c r="AS132" s="1064"/>
      <c r="AT132" s="116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507</v>
      </c>
      <c r="W133" s="1144"/>
      <c r="X133" s="1144"/>
      <c r="Y133" s="1144"/>
      <c r="Z133" s="1145"/>
      <c r="AA133" s="1146">
        <v>12.9</v>
      </c>
      <c r="AB133" s="1147"/>
      <c r="AC133" s="1147"/>
      <c r="AD133" s="1147"/>
      <c r="AE133" s="1148"/>
      <c r="AF133" s="1146">
        <v>14</v>
      </c>
      <c r="AG133" s="1147"/>
      <c r="AH133" s="1147"/>
      <c r="AI133" s="1147"/>
      <c r="AJ133" s="1148"/>
      <c r="AK133" s="1146">
        <v>15</v>
      </c>
      <c r="AL133" s="1147"/>
      <c r="AM133" s="1147"/>
      <c r="AN133" s="1147"/>
      <c r="AO133" s="1148"/>
      <c r="AP133" s="1093"/>
      <c r="AQ133" s="1094"/>
      <c r="AR133" s="1094"/>
      <c r="AS133" s="1094"/>
      <c r="AT133" s="114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WjxOiYqC+FJhyX1AHM5AAGLMPgqebYt47K1Bwch7m/4B3S2eedcIlTF/0SsUMLmsnDAh4fyVY9YAiRDV1UoajA==" saltValue="Bo+UWI5xWCZEMH2FZZg+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K67" zoomScaleNormal="85" zoomScaleSheetLayoutView="100" workbookViewId="0">
      <selection activeCell="DN43" sqref="DN43"/>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508</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AqIdlGB3+OXvhsXLIwm1zrK3kAO1AJT1H2xPaMOD1ptz17J1RwqkNa10P1eB1dzv5YqFG3C0pihvI+l4qqJS6g==" saltValue="XZEfn18Lgv7BHHsT5D5t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D64"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URCGPEG0dmfkdPAufD0LPzRkGYvehKLH65XMuOm1UtheuiekdL2ldh7BJNGgsbfznARGTtaOb32Ei4YvhlkQ==" saltValue="QkbgoXrWElv+9GzC/xoF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E34"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510</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4" t="s">
        <v>511</v>
      </c>
      <c r="AP7" s="302"/>
      <c r="AQ7" s="303" t="s">
        <v>512</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5"/>
      <c r="AP8" s="308" t="s">
        <v>513</v>
      </c>
      <c r="AQ8" s="309" t="s">
        <v>514</v>
      </c>
      <c r="AR8" s="310" t="s">
        <v>515</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6" t="s">
        <v>516</v>
      </c>
      <c r="AL9" s="1187"/>
      <c r="AM9" s="1187"/>
      <c r="AN9" s="1188"/>
      <c r="AO9" s="311">
        <v>1230918</v>
      </c>
      <c r="AP9" s="311">
        <v>173320</v>
      </c>
      <c r="AQ9" s="312">
        <v>120360</v>
      </c>
      <c r="AR9" s="313">
        <v>44</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6" t="s">
        <v>517</v>
      </c>
      <c r="AL10" s="1187"/>
      <c r="AM10" s="1187"/>
      <c r="AN10" s="1188"/>
      <c r="AO10" s="314">
        <v>207406</v>
      </c>
      <c r="AP10" s="314">
        <v>29204</v>
      </c>
      <c r="AQ10" s="315">
        <v>12817</v>
      </c>
      <c r="AR10" s="316">
        <v>127.9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6" t="s">
        <v>518</v>
      </c>
      <c r="AL11" s="1187"/>
      <c r="AM11" s="1187"/>
      <c r="AN11" s="1188"/>
      <c r="AO11" s="314">
        <v>270374</v>
      </c>
      <c r="AP11" s="314">
        <v>38070</v>
      </c>
      <c r="AQ11" s="315">
        <v>19677</v>
      </c>
      <c r="AR11" s="316">
        <v>93.5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6" t="s">
        <v>519</v>
      </c>
      <c r="AL12" s="1187"/>
      <c r="AM12" s="1187"/>
      <c r="AN12" s="1188"/>
      <c r="AO12" s="314" t="s">
        <v>520</v>
      </c>
      <c r="AP12" s="314" t="s">
        <v>520</v>
      </c>
      <c r="AQ12" s="315">
        <v>1195</v>
      </c>
      <c r="AR12" s="316" t="s">
        <v>520</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6" t="s">
        <v>521</v>
      </c>
      <c r="AL13" s="1187"/>
      <c r="AM13" s="1187"/>
      <c r="AN13" s="1188"/>
      <c r="AO13" s="314" t="s">
        <v>520</v>
      </c>
      <c r="AP13" s="314" t="s">
        <v>520</v>
      </c>
      <c r="AQ13" s="315" t="s">
        <v>520</v>
      </c>
      <c r="AR13" s="316" t="s">
        <v>520</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6" t="s">
        <v>522</v>
      </c>
      <c r="AL14" s="1187"/>
      <c r="AM14" s="1187"/>
      <c r="AN14" s="1188"/>
      <c r="AO14" s="314">
        <v>271</v>
      </c>
      <c r="AP14" s="314">
        <v>38</v>
      </c>
      <c r="AQ14" s="315">
        <v>5328</v>
      </c>
      <c r="AR14" s="316">
        <v>-99.3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6" t="s">
        <v>523</v>
      </c>
      <c r="AL15" s="1187"/>
      <c r="AM15" s="1187"/>
      <c r="AN15" s="1188"/>
      <c r="AO15" s="314">
        <v>15538</v>
      </c>
      <c r="AP15" s="314">
        <v>2188</v>
      </c>
      <c r="AQ15" s="315">
        <v>3216</v>
      </c>
      <c r="AR15" s="316">
        <v>-32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9" t="s">
        <v>524</v>
      </c>
      <c r="AL16" s="1190"/>
      <c r="AM16" s="1190"/>
      <c r="AN16" s="1191"/>
      <c r="AO16" s="314">
        <v>-116103</v>
      </c>
      <c r="AP16" s="314">
        <v>-16348</v>
      </c>
      <c r="AQ16" s="315">
        <v>-12293</v>
      </c>
      <c r="AR16" s="316">
        <v>33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9" t="s">
        <v>193</v>
      </c>
      <c r="AL17" s="1190"/>
      <c r="AM17" s="1190"/>
      <c r="AN17" s="1191"/>
      <c r="AO17" s="314">
        <v>1608404</v>
      </c>
      <c r="AP17" s="314">
        <v>226472</v>
      </c>
      <c r="AQ17" s="315">
        <v>150300</v>
      </c>
      <c r="AR17" s="316">
        <v>50.7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525</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526</v>
      </c>
      <c r="AP20" s="322" t="s">
        <v>527</v>
      </c>
      <c r="AQ20" s="323" t="s">
        <v>528</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1" t="s">
        <v>529</v>
      </c>
      <c r="AL21" s="1182"/>
      <c r="AM21" s="1182"/>
      <c r="AN21" s="1183"/>
      <c r="AO21" s="326">
        <v>19.57</v>
      </c>
      <c r="AP21" s="327">
        <v>13.79</v>
      </c>
      <c r="AQ21" s="328">
        <v>5.78</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1" t="s">
        <v>530</v>
      </c>
      <c r="AL22" s="1182"/>
      <c r="AM22" s="1182"/>
      <c r="AN22" s="1183"/>
      <c r="AO22" s="331">
        <v>96.1</v>
      </c>
      <c r="AP22" s="332">
        <v>95.2</v>
      </c>
      <c r="AQ22" s="333">
        <v>0.9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532</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533</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4" t="s">
        <v>511</v>
      </c>
      <c r="AP30" s="302"/>
      <c r="AQ30" s="303" t="s">
        <v>512</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5"/>
      <c r="AP31" s="308" t="s">
        <v>513</v>
      </c>
      <c r="AQ31" s="309" t="s">
        <v>514</v>
      </c>
      <c r="AR31" s="310" t="s">
        <v>515</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7" t="s">
        <v>534</v>
      </c>
      <c r="AL32" s="1198"/>
      <c r="AM32" s="1198"/>
      <c r="AN32" s="1199"/>
      <c r="AO32" s="341">
        <v>1327876</v>
      </c>
      <c r="AP32" s="341">
        <v>186972</v>
      </c>
      <c r="AQ32" s="342">
        <v>71832</v>
      </c>
      <c r="AR32" s="343">
        <v>160.30000000000001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7" t="s">
        <v>535</v>
      </c>
      <c r="AL33" s="1198"/>
      <c r="AM33" s="1198"/>
      <c r="AN33" s="1199"/>
      <c r="AO33" s="341" t="s">
        <v>520</v>
      </c>
      <c r="AP33" s="341" t="s">
        <v>520</v>
      </c>
      <c r="AQ33" s="342" t="s">
        <v>520</v>
      </c>
      <c r="AR33" s="343" t="s">
        <v>520</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7" t="s">
        <v>536</v>
      </c>
      <c r="AL34" s="1198"/>
      <c r="AM34" s="1198"/>
      <c r="AN34" s="1199"/>
      <c r="AO34" s="341" t="s">
        <v>520</v>
      </c>
      <c r="AP34" s="341" t="s">
        <v>520</v>
      </c>
      <c r="AQ34" s="342">
        <v>1</v>
      </c>
      <c r="AR34" s="343" t="s">
        <v>520</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7" t="s">
        <v>537</v>
      </c>
      <c r="AL35" s="1198"/>
      <c r="AM35" s="1198"/>
      <c r="AN35" s="1199"/>
      <c r="AO35" s="341">
        <v>169564</v>
      </c>
      <c r="AP35" s="341">
        <v>23876</v>
      </c>
      <c r="AQ35" s="342">
        <v>20841</v>
      </c>
      <c r="AR35" s="343">
        <v>14.6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7" t="s">
        <v>538</v>
      </c>
      <c r="AL36" s="1198"/>
      <c r="AM36" s="1198"/>
      <c r="AN36" s="1199"/>
      <c r="AO36" s="341">
        <v>11233</v>
      </c>
      <c r="AP36" s="341">
        <v>1582</v>
      </c>
      <c r="AQ36" s="342">
        <v>5244</v>
      </c>
      <c r="AR36" s="343">
        <v>-69.8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7" t="s">
        <v>539</v>
      </c>
      <c r="AL37" s="1198"/>
      <c r="AM37" s="1198"/>
      <c r="AN37" s="1199"/>
      <c r="AO37" s="341">
        <v>138998</v>
      </c>
      <c r="AP37" s="341">
        <v>19572</v>
      </c>
      <c r="AQ37" s="342">
        <v>943</v>
      </c>
      <c r="AR37" s="343">
        <v>1975.5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00" t="s">
        <v>540</v>
      </c>
      <c r="AL38" s="1201"/>
      <c r="AM38" s="1201"/>
      <c r="AN38" s="1202"/>
      <c r="AO38" s="344">
        <v>84</v>
      </c>
      <c r="AP38" s="344">
        <v>12</v>
      </c>
      <c r="AQ38" s="345">
        <v>9</v>
      </c>
      <c r="AR38" s="333">
        <v>33.299999999999997</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00" t="s">
        <v>541</v>
      </c>
      <c r="AL39" s="1201"/>
      <c r="AM39" s="1201"/>
      <c r="AN39" s="1202"/>
      <c r="AO39" s="341">
        <v>-68808</v>
      </c>
      <c r="AP39" s="341">
        <v>-9689</v>
      </c>
      <c r="AQ39" s="342">
        <v>-2885</v>
      </c>
      <c r="AR39" s="343">
        <v>235.8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7" t="s">
        <v>542</v>
      </c>
      <c r="AL40" s="1198"/>
      <c r="AM40" s="1198"/>
      <c r="AN40" s="1199"/>
      <c r="AO40" s="341">
        <v>-967810</v>
      </c>
      <c r="AP40" s="341">
        <v>-136273</v>
      </c>
      <c r="AQ40" s="342">
        <v>-64554</v>
      </c>
      <c r="AR40" s="343">
        <v>111.1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03" t="s">
        <v>306</v>
      </c>
      <c r="AL41" s="1204"/>
      <c r="AM41" s="1204"/>
      <c r="AN41" s="1205"/>
      <c r="AO41" s="341">
        <v>611137</v>
      </c>
      <c r="AP41" s="341">
        <v>86051</v>
      </c>
      <c r="AQ41" s="342">
        <v>31431</v>
      </c>
      <c r="AR41" s="343">
        <v>173.8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543</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545</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92" t="s">
        <v>511</v>
      </c>
      <c r="AN49" s="1194" t="s">
        <v>546</v>
      </c>
      <c r="AO49" s="1195"/>
      <c r="AP49" s="1195"/>
      <c r="AQ49" s="1195"/>
      <c r="AR49" s="119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93"/>
      <c r="AN50" s="357" t="s">
        <v>547</v>
      </c>
      <c r="AO50" s="358" t="s">
        <v>548</v>
      </c>
      <c r="AP50" s="359" t="s">
        <v>549</v>
      </c>
      <c r="AQ50" s="360" t="s">
        <v>550</v>
      </c>
      <c r="AR50" s="361" t="s">
        <v>551</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552</v>
      </c>
      <c r="AL51" s="354"/>
      <c r="AM51" s="362">
        <v>1357628</v>
      </c>
      <c r="AN51" s="363">
        <v>174817</v>
      </c>
      <c r="AO51" s="364">
        <v>-69</v>
      </c>
      <c r="AP51" s="365">
        <v>109920</v>
      </c>
      <c r="AQ51" s="366">
        <v>-8.1999999999999993</v>
      </c>
      <c r="AR51" s="367">
        <v>-60.8</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553</v>
      </c>
      <c r="AM52" s="370">
        <v>770719</v>
      </c>
      <c r="AN52" s="371">
        <v>99243</v>
      </c>
      <c r="AO52" s="372">
        <v>-78.3</v>
      </c>
      <c r="AP52" s="373">
        <v>62739</v>
      </c>
      <c r="AQ52" s="374">
        <v>-8.4</v>
      </c>
      <c r="AR52" s="375">
        <v>-69.900000000000006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554</v>
      </c>
      <c r="AL53" s="354"/>
      <c r="AM53" s="362">
        <v>1231705</v>
      </c>
      <c r="AN53" s="363">
        <v>161917</v>
      </c>
      <c r="AO53" s="364">
        <v>-7.4</v>
      </c>
      <c r="AP53" s="365">
        <v>119882</v>
      </c>
      <c r="AQ53" s="366">
        <v>9.1</v>
      </c>
      <c r="AR53" s="367">
        <v>-16.5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553</v>
      </c>
      <c r="AM54" s="370">
        <v>366485</v>
      </c>
      <c r="AN54" s="371">
        <v>48177</v>
      </c>
      <c r="AO54" s="372">
        <v>-51.5</v>
      </c>
      <c r="AP54" s="373">
        <v>66481</v>
      </c>
      <c r="AQ54" s="374">
        <v>6</v>
      </c>
      <c r="AR54" s="375">
        <v>-57.5</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555</v>
      </c>
      <c r="AL55" s="354"/>
      <c r="AM55" s="362">
        <v>1127915</v>
      </c>
      <c r="AN55" s="363">
        <v>151846</v>
      </c>
      <c r="AO55" s="364">
        <v>-6.2</v>
      </c>
      <c r="AP55" s="365">
        <v>116162</v>
      </c>
      <c r="AQ55" s="366">
        <v>-3.1</v>
      </c>
      <c r="AR55" s="367">
        <v>-3.1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553</v>
      </c>
      <c r="AM56" s="370">
        <v>405505</v>
      </c>
      <c r="AN56" s="371">
        <v>54591</v>
      </c>
      <c r="AO56" s="372">
        <v>13.3</v>
      </c>
      <c r="AP56" s="373">
        <v>61562</v>
      </c>
      <c r="AQ56" s="374">
        <v>-7.4</v>
      </c>
      <c r="AR56" s="375">
        <v>20.7</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556</v>
      </c>
      <c r="AL57" s="354"/>
      <c r="AM57" s="362">
        <v>1109492</v>
      </c>
      <c r="AN57" s="363">
        <v>152928</v>
      </c>
      <c r="AO57" s="364">
        <v>0.7</v>
      </c>
      <c r="AP57" s="365">
        <v>121449</v>
      </c>
      <c r="AQ57" s="366">
        <v>4.5999999999999996</v>
      </c>
      <c r="AR57" s="367">
        <v>-3.9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553</v>
      </c>
      <c r="AM58" s="370">
        <v>379150</v>
      </c>
      <c r="AN58" s="371">
        <v>52261</v>
      </c>
      <c r="AO58" s="372">
        <v>-4.3</v>
      </c>
      <c r="AP58" s="373">
        <v>62922</v>
      </c>
      <c r="AQ58" s="374">
        <v>2.2000000000000002</v>
      </c>
      <c r="AR58" s="375">
        <v>-6.5</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557</v>
      </c>
      <c r="AL59" s="354"/>
      <c r="AM59" s="362">
        <v>882756</v>
      </c>
      <c r="AN59" s="363">
        <v>124297</v>
      </c>
      <c r="AO59" s="364">
        <v>-18.7</v>
      </c>
      <c r="AP59" s="365">
        <v>145139</v>
      </c>
      <c r="AQ59" s="366">
        <v>19.5</v>
      </c>
      <c r="AR59" s="367">
        <v>-38.200000000000003</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553</v>
      </c>
      <c r="AM60" s="370">
        <v>369483</v>
      </c>
      <c r="AN60" s="371">
        <v>52025</v>
      </c>
      <c r="AO60" s="372">
        <v>-0.5</v>
      </c>
      <c r="AP60" s="373">
        <v>83762</v>
      </c>
      <c r="AQ60" s="374">
        <v>33.1</v>
      </c>
      <c r="AR60" s="375">
        <v>-33.6</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558</v>
      </c>
      <c r="AL61" s="376"/>
      <c r="AM61" s="377">
        <v>1141899</v>
      </c>
      <c r="AN61" s="378">
        <v>153161</v>
      </c>
      <c r="AO61" s="379">
        <v>-20.100000000000001</v>
      </c>
      <c r="AP61" s="380">
        <v>122510</v>
      </c>
      <c r="AQ61" s="381">
        <v>4.4000000000000004</v>
      </c>
      <c r="AR61" s="367">
        <v>-24.5</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553</v>
      </c>
      <c r="AM62" s="370">
        <v>458268</v>
      </c>
      <c r="AN62" s="371">
        <v>61259</v>
      </c>
      <c r="AO62" s="372">
        <v>-24.3</v>
      </c>
      <c r="AP62" s="373">
        <v>67493</v>
      </c>
      <c r="AQ62" s="374">
        <v>5.0999999999999996</v>
      </c>
      <c r="AR62" s="375">
        <v>-29.4</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fCFskPTHsBFveHBBBdyAXQuJ4NWT27pty89YSjhNceUvqItoMRFSU5EEXyHJoaXHu8ej0tGtCzeXmmwfJsaNrQ==" saltValue="CRKAhhImQgrDhDRbdbcN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CN74" sqref="CN74"/>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560</v>
      </c>
    </row>
    <row r="120" spans="125:125" ht="13.5" hidden="1" customHeight="1" x14ac:dyDescent="0.15"/>
    <row r="121" spans="125:125" ht="13.5" hidden="1" customHeight="1" x14ac:dyDescent="0.15">
      <c r="DU121" s="289"/>
    </row>
  </sheetData>
  <sheetProtection algorithmName="SHA-512" hashValue="DrmqOjAqy0y2RvC9XkKts79iznyPbCXiWhAWhp8RGtbf9jQYcX0ZDknlvgFY2g1+uEeOqEDrC2WCoCDl55G0tQ==" saltValue="9i2FB3fZMcOZj3cWlKaT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91" zoomScaleNormal="100" zoomScaleSheetLayoutView="55" workbookViewId="0">
      <selection activeCell="AG100" sqref="AG100"/>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sheetData>
  <sheetProtection algorithmName="SHA-512" hashValue="+Pzf6w5p5ZFZH+9vweoZRZratF5Q94VA2I2pSwARFwTKPgs803heWzqwa9Tkm4opktq9I55Nv/OFTMszbqg4gA==" saltValue="Y9TyfQOFn9gqhnAe+0cC9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6" t="s">
        <v>3</v>
      </c>
      <c r="D47" s="1206"/>
      <c r="E47" s="1207"/>
      <c r="F47" s="11">
        <v>8.0399999999999991</v>
      </c>
      <c r="G47" s="12">
        <v>3.55</v>
      </c>
      <c r="H47" s="12">
        <v>3.45</v>
      </c>
      <c r="I47" s="12">
        <v>3.39</v>
      </c>
      <c r="J47" s="13">
        <v>2.99</v>
      </c>
    </row>
    <row r="48" spans="2:10" ht="57.75" customHeight="1" x14ac:dyDescent="0.15">
      <c r="B48" s="14"/>
      <c r="C48" s="1208" t="s">
        <v>4</v>
      </c>
      <c r="D48" s="1208"/>
      <c r="E48" s="1209"/>
      <c r="F48" s="15">
        <v>2</v>
      </c>
      <c r="G48" s="16">
        <v>2.0699999999999998</v>
      </c>
      <c r="H48" s="16">
        <v>2.0299999999999998</v>
      </c>
      <c r="I48" s="16">
        <v>2.12</v>
      </c>
      <c r="J48" s="17">
        <v>2.2200000000000002</v>
      </c>
    </row>
    <row r="49" spans="2:10" ht="57.75" customHeight="1" thickBot="1" x14ac:dyDescent="0.2">
      <c r="B49" s="18"/>
      <c r="C49" s="1210" t="s">
        <v>5</v>
      </c>
      <c r="D49" s="1210"/>
      <c r="E49" s="1211"/>
      <c r="F49" s="19" t="s">
        <v>567</v>
      </c>
      <c r="G49" s="20" t="s">
        <v>568</v>
      </c>
      <c r="H49" s="20" t="s">
        <v>569</v>
      </c>
      <c r="I49" s="20">
        <v>0.12</v>
      </c>
      <c r="J49" s="21" t="s">
        <v>570</v>
      </c>
    </row>
    <row r="50" spans="2:10" ht="13.5" customHeight="1" x14ac:dyDescent="0.15"/>
  </sheetData>
  <sheetProtection algorithmName="SHA-512" hashValue="xYUKoEqfL1G0pSfcbZCaflVSCdaAK0OMcalVzn7HbQ5M7b0eEYiTePB9jFety+48sGJj06GqXdjkC6iYHwnSiA==" saltValue="jIzcLuUfT2mmnYlD9TV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2021-03-10T02:38:35Z</cp:lastPrinted>
  <dcterms:created xsi:type="dcterms:W3CDTF">2021-02-05T00:52:58Z</dcterms:created>
  <dcterms:modified xsi:type="dcterms:W3CDTF">2021-10-18T00:39:14Z</dcterms:modified>
  <cp:category/>
</cp:coreProperties>
</file>